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2" yWindow="12" windowWidth="9984" windowHeight="11556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<sst xmlns="http://schemas.openxmlformats.org/spreadsheetml/2006/main" count="198" uniqueCount="125">
  <si>
    <t>A/A</t>
  </si>
  <si>
    <t>Περιγραφή</t>
  </si>
  <si>
    <t>Αριθμός
Τιμολογίου</t>
  </si>
  <si>
    <t>Μονάδα
Μέτρησης</t>
  </si>
  <si>
    <t>Αρθρο</t>
  </si>
  <si>
    <t>ΚΑΤΗΓΟΡΙΑ 1 :ΟΙΚΟΔΟΜΙΚΑ</t>
  </si>
  <si>
    <t>ΟΜΑΔΑ Α: ΧΩΜΑΤΟΥΡΓΙΚΑ - ΚΑΘΑΙΡΕΣΕΙΣ</t>
  </si>
  <si>
    <t>Eκσκαφή θεμελίων και τάφρων με χρήση μηχανικών μέσων σε εδάφη γαιώδη-ημιβραχώδη</t>
  </si>
  <si>
    <t>Μ3</t>
  </si>
  <si>
    <t>ΟΙΚ ΝΕΤ-20.05.01-Α</t>
  </si>
  <si>
    <t>Eκσκαφή θεμελίων και τάφρων με χρήση μηχανικών μέσων σε εδάφη βραχώδη, εκτός από γρανιτικά-κροκαλοπαγή, χωρίς χρήση εκρηκτικών</t>
  </si>
  <si>
    <t>ΟΙΚ ΝΕΤ-20.05.02-Α</t>
  </si>
  <si>
    <t>Eκσκαφή θεμελίων και τάφρων χωρίς τη χρήση μηχανικών μέσων σε εδάφη γαιώδη-ημιβραχώδη</t>
  </si>
  <si>
    <t>ΟΙΚ ΝΕΤ-20.04.01-Α</t>
  </si>
  <si>
    <t>Εξυγιαντικές στρώσεις με θραυστό υλικό λατομείου</t>
  </si>
  <si>
    <t>ΟΙΚ ΝΕΤ-20.20-Α</t>
  </si>
  <si>
    <t>Επίχωση με προϊόντα εκσκαφών, εκβραχισμών ή κατεδαφίσεων</t>
  </si>
  <si>
    <t>ΟΙΚ ΝΕΤ-20.10-Α</t>
  </si>
  <si>
    <t>Υπόβαση οδοστρωσίας μεταβλητού πάχους</t>
  </si>
  <si>
    <t>ΟΔΝ ΝΕΤ-Γ-1.1.Μ-Α</t>
  </si>
  <si>
    <t>Καθαίρεση μεμονωμένων στοιχείων κατασκευών από άοπλο σκυρόδεμα με εφαρμογή συνήθων μεθόδων καθαίρεσης</t>
  </si>
  <si>
    <t>ΟΙΚ ΝΕΤ-22.10.01-Α</t>
  </si>
  <si>
    <t>Καθαίρεση συνήθων κατασκευών, όπως τμημάτων πλακών, τοιχωμάτων, προβόλων κλπ ή διανοίξεις οπών σε αυτά, με εφαρμογή τεχνικών μή διαταραγμένης κοπής</t>
  </si>
  <si>
    <t>ΟΙΚ ΝΕΤ-22.10.02-Α</t>
  </si>
  <si>
    <t>Φορτοεκφόρτωση προϊόντων εκσκαφών με μηχανικά μέσα</t>
  </si>
  <si>
    <t>ΟΙΚ ΝΕΤ-20.30-Α</t>
  </si>
  <si>
    <t>t10m</t>
  </si>
  <si>
    <t>Τομή οδοστρώματος με ασφαλτοκόπτη</t>
  </si>
  <si>
    <t>ΜΜ</t>
  </si>
  <si>
    <t>ΟΔΝ ΝΕΤ-Δ-1-Α</t>
  </si>
  <si>
    <t>ΟΜΑΔΑ Β : ΤΕΧΝΙΚΑ ΕΡΓΑ - ΕΠΙΣΤΡΩΣΕΙΣ</t>
  </si>
  <si>
    <t>Προμήθεια, μεταφορά επιτόπου, διάστρωση και συμπύκνωση σκυροδέματος χωρίς χρήση αντλίας κατηγορίας C16/20</t>
  </si>
  <si>
    <t>ΟΙΚ ΝΕΤ-32.02.04-Α</t>
  </si>
  <si>
    <t>Προμήθεια, μεταφορά επιτόπου, διάστρωση και συμπύκνωση σκυροδέματος χωρίς χρήση αντλίας κατηγορίας C12/15</t>
  </si>
  <si>
    <t>ΟΙΚ ΝΕΤ-32.02.03-Α</t>
  </si>
  <si>
    <t>Ξυλότυποι χυτών μικροκατασκευών</t>
  </si>
  <si>
    <t>Μ2</t>
  </si>
  <si>
    <t>ΟΙΚ ΝΕΤ-38.02-Α</t>
  </si>
  <si>
    <t>Καμπύλοι ξυλότυποι απλής καμπυλότητας</t>
  </si>
  <si>
    <t>ΟΙΚ ΝΕΤ-38.04-Α</t>
  </si>
  <si>
    <t>Δομικά πλέγματα B500C (S500s)</t>
  </si>
  <si>
    <t>Χγρ.</t>
  </si>
  <si>
    <t>ΟΙΚ ΝΕΤ-38.20.03-Α</t>
  </si>
  <si>
    <t>Χαλύβδινοι οπλισμοί κατηγορίας B500C (S500s)</t>
  </si>
  <si>
    <t>ΟΙΚ ΝΕΤ-38.20.02-Α</t>
  </si>
  <si>
    <t>Επιστρώσεις με φυσικό πέτρινο κυβόλιθο πελεκητό 10χ10χ (4 έως 6cm)</t>
  </si>
  <si>
    <t>ΟΙΚ 73.12.Κ3</t>
  </si>
  <si>
    <t>ΟΙΚ 73.12.Κ1</t>
  </si>
  <si>
    <t>ΟΙΚ 73.12.Κ2</t>
  </si>
  <si>
    <t>Επιστρώσεις με πλάκες τσιμέντου (βοτσαλόπλακες ΑΜΕΑ τσιμεντόπλακες )  πλευράς  30 - 40 cm</t>
  </si>
  <si>
    <t>ΟΙΚ 73.16.01-Α0Ν1</t>
  </si>
  <si>
    <t>Ανύψωση ή καταβιβασμός υφιστάμενης παροχής ύδρευσης από χαλκοσωλήνα.</t>
  </si>
  <si>
    <t>Τεμ.</t>
  </si>
  <si>
    <t>ΥΔΡ ΝΕΤ-16.22-Α</t>
  </si>
  <si>
    <t>Καλύματα φρεατίων από ελατό χυτοσίδηρο (ductile iron)</t>
  </si>
  <si>
    <t>ΥΔΡ ΝΕΤ-11.01.02-Α</t>
  </si>
  <si>
    <t>Επισκευή φρεατίου παροχής ύδρευσης.</t>
  </si>
  <si>
    <t>ΥΔΡ ΝΕΤ-16.12-Α</t>
  </si>
  <si>
    <t>Επισκευή μετώπης και πλάκας επικάλυψης φρεατίου υδροσυλλογής τύπου Τ (πλευρικού ανοίγματος) με φθορές της μετώπης και της πλάκας επικάλυψης σε πλάτος έως 35 cΜ. Για το πρώτο πλευρικό άνοιγμα του φρεατίου.</t>
  </si>
  <si>
    <t>ΥΔΡ ΝΕΤ-16.06.02.01-</t>
  </si>
  <si>
    <t>ΟΜΑΔΑ Γ:ΤΟΙΧΟΠΟΙΊΕΣ-ΕΠΙΧΡΙΣΜΑΤΑ</t>
  </si>
  <si>
    <t>Αργολιθοδομές με ασβεστοτσιμεντοκονίαμα μιάς ορατής όψεως των 400 kg τσιμέντου</t>
  </si>
  <si>
    <t>ΟΙΚ ΝΕΤ-42.11.02-Α</t>
  </si>
  <si>
    <t>Αργολιθοδομές με ασβεστοτσιμεντοκονίαμα δύο ορατών όψεων των 400 kg τσιμέντου</t>
  </si>
  <si>
    <t>ΟΙΚ ΝΕΤ-42.11.03-Α</t>
  </si>
  <si>
    <t>Μόρφωση εξέχουσας ακμής αργολιθοδομών</t>
  </si>
  <si>
    <t>ΟΙΚ ΝΕΤ-42.26-Α</t>
  </si>
  <si>
    <t>Διαμόρφωση όψεων λιθοδομών ανωμάλου χωρικού τύπου</t>
  </si>
  <si>
    <t>ΟΙΚ ΝΕΤ-45.01.01-Α</t>
  </si>
  <si>
    <t>Διαμόρφωση όψεων λιθοδομών πλακοειδούς χωρικού τύπου</t>
  </si>
  <si>
    <t>ΟΙΚ ΝΕΤ-45.01.02-Α</t>
  </si>
  <si>
    <t>Κοινές γωνιολιθοδομές με τσιμεντοασβεστοκονίαμα 400 kg τσιμέντου και 0,08 m3 ασβέστου</t>
  </si>
  <si>
    <t>ΟΙΚ ΝΕΤ-42.51.03-Α</t>
  </si>
  <si>
    <t>Διαμόρφωση όψεων γωνιολιθοδομών από μαλακούς γωνιολίθους λατομείου</t>
  </si>
  <si>
    <t>ΟΙΚ ΝΕΤ-45.06-Α</t>
  </si>
  <si>
    <t>Επιχρίσματα έγχρωμα με έτοιμο κονίαμα</t>
  </si>
  <si>
    <t>ΟΙΚ ΝΕΤ-71.85-Α</t>
  </si>
  <si>
    <t>Υδροχρωματισμοί ασβέστου παλαιών επιφανειών Με επισκευές της επιφανείας σε ποσοστό 5 - 15%</t>
  </si>
  <si>
    <t>ΟΙΚ ΝΕΤ-77.02.02-Α</t>
  </si>
  <si>
    <t>ΟΜΑΔΑ Δ: ΞΥΛΙΝΕΣ ΜΕΤΑΛΛΙΚΕΣ ΚΑΤΑΣΚΕΥΕΣ</t>
  </si>
  <si>
    <t>Πέργκολες και παρεμφερείς κατασκευές από ξυλεία λαρικοειδή (λαρτζίνη)</t>
  </si>
  <si>
    <t>ΟΙΚ ΝΕΤ-54.80.01-Α</t>
  </si>
  <si>
    <t>Μυκητοκτόνες επαλείψεις ξυλίνων επιφανειών</t>
  </si>
  <si>
    <t>ΟΙΚ ΝΕΤ-77.96-Α</t>
  </si>
  <si>
    <t>Προετοιμασία ξυλίνων επιφανειών για χρωματισμούς</t>
  </si>
  <si>
    <t>ΟΙΚ ΝΕΤ-77.16-Α</t>
  </si>
  <si>
    <t>Σπατουλάρισμα Ξυλίνων προετοιμασμένων επιφανειών</t>
  </si>
  <si>
    <t>ΟΙΚ ΝΕΤ-77.17.02-Α</t>
  </si>
  <si>
    <t>Βερνικοχρωματισμοί ξυλίνων επιφανειών με βερνικόχρωμα δύο συστατικών βάσεως νερού η διαλύτου.</t>
  </si>
  <si>
    <t>ΟΙΚ ΝΕΤ-77.71.03-Α</t>
  </si>
  <si>
    <t>Κατασκευή ξύλινης περίφραξης</t>
  </si>
  <si>
    <t>ΠΡΣ ΝΕΤ-Β2</t>
  </si>
  <si>
    <t>Κιγκλιδώματα από ανοξείδωτο χάλυβα</t>
  </si>
  <si>
    <t>ΟΙΚ ΝΕΤ-64.17-Α</t>
  </si>
  <si>
    <t>Κάδος απορριμμάτων εξωτερικού χώρου από εσωτερικό κάδο από ανοξείδωτη λαμαρίνα</t>
  </si>
  <si>
    <t>ΟΙΚ 10Ν1</t>
  </si>
  <si>
    <t>ΤΡΑΠΕΖΟΠΑΓΚΟΣ</t>
  </si>
  <si>
    <t>ΠΡΝ Β.2.1</t>
  </si>
  <si>
    <t>ΟΜΑΔΑ Δ: ΞΥΛΙΝΕΣ ΜΕΤΑΛΛΙΚΕΣ ΚΑΤΑΣΚΕΥΕΣ (Σύνολο)</t>
  </si>
  <si>
    <t>ΟΜΑΔΑ Ε: ΕΡΓΑΣΙΕΣ ΠΡΑΣΙΝΟΥ</t>
  </si>
  <si>
    <t>Δένδρα κατηγορίας Δ5</t>
  </si>
  <si>
    <t>ΠΡΣ ΝΕΤ-Δ1.5</t>
  </si>
  <si>
    <t>Φύτευση φυτών με μπάλα χώματος όγκου 12,50 - 22,00 lt</t>
  </si>
  <si>
    <t>ΠΡΣ ΝΕΤ-Ε9.6</t>
  </si>
  <si>
    <t>Ενσωμάτωση βελτιωτικών εδάφους</t>
  </si>
  <si>
    <t>ΠΡΣ ΝΕΤ-Γ2</t>
  </si>
  <si>
    <t>ΕΛΛΗΝΙΚΗ ΔΗΜΟΚΡΑΤΙΑ
ΔΗΜΟΣ ΧΑΝΙΩΝ
ΔΙΕΥΘΥΝΣΗ ΤΕΧΝΙΚΩΝ ΥΠΗΡΕΣΙΩΝ
ΔΙΟΙΚΗΤΙΚΗ ΥΠΟΣΤΗΡΙΞΗ ΔΗΜΟΥ ΚΙΣΑΜΟΥ</t>
  </si>
  <si>
    <t>ΣΥΓΚΕΝΤΡΩΤΙΚΟΣ ΠΙΝΑΚΑΣ ΠΡΟΜΕΤΡΗΣΗΣ ΟΙΚΟΔΟΜΙΚΩΝ ΕΡΓΑΣΙΩΝ</t>
  </si>
  <si>
    <t>Ανάλυση</t>
  </si>
  <si>
    <t>Ποσότητα Προμέτρησης</t>
  </si>
  <si>
    <t>Ποσότητα Στρογγυλοποίησης</t>
  </si>
  <si>
    <t>ΠΙΝΑΚΑΣ Ο1</t>
  </si>
  <si>
    <t>ΠΙΝΑΚΑΣ Ο2</t>
  </si>
  <si>
    <t>ΠΙΝΑΚΑΣ Ο3</t>
  </si>
  <si>
    <t>ΠΙΝΑΚΑΣ Ο4</t>
  </si>
  <si>
    <t>ΠΙΝΑΚΑΣ O5</t>
  </si>
  <si>
    <t>ΝΟΕΜΒΡΙΟΣ 2012</t>
  </si>
  <si>
    <t>ΜΕΛΕΤΗ</t>
  </si>
  <si>
    <t>ΑΦΡΟΔΙΤΗ ΠΑΠΑΔΑΚΗ</t>
  </si>
  <si>
    <t>ΑΡΧΙΤΕΚΤΩΝ ΜΗΧΑΝΙΚΟΣ</t>
  </si>
  <si>
    <t>Μεταφορά Υλικών με μονότροχο</t>
  </si>
  <si>
    <t>ΟΙΚ ΝΕΤ-10.04-Α</t>
  </si>
  <si>
    <t>ΕΡΓΟ       :  ΑΝΑΠΛΑΣΗ ΟΙΚΙΣΜΟΥ ΚΑΜΠΟΥ
ΦΟΡΕΑΣ  :  ΔΗΜΟΣ ΚΙΣΑΜΟΥ
ΠΗΓΗ       :  ΕΠΙΧΕΙΡΗΣΙΑΚΟ ΠΡΟΓΡΑΜΜΑ ΚΡΗΤΗΣ 
                   Κ ΝΗΣΩΝ ΑΙΓΑΙΟΥ 2007-2013</t>
  </si>
  <si>
    <t xml:space="preserve">Επιστρώσεις με φυσικές πλάκες, ορθογωνικές 15εκ. x 15εκ., τύπου πελεκητού πάχους 3,00 ως 4,00 εκ </t>
  </si>
  <si>
    <t xml:space="preserve">Επιστρώσεις με φυσικές πλάκες,ορθογωνικές 20εκ. x 35εκ.,τύπου πελεκητού πάχους 3,00 ως 4,00 εκ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</si>
</sst>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##%"/>
  </numFmts>
  <fonts count="4">
    <font>
      <sz val="10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75" zoomScaleNormal="75" workbookViewId="0" topLeftCell="A19">
      <selection activeCell="B28" sqref="B28"/>
    </sheetView>
  </sheetViews>
  <sheetFormatPr defaultColWidth="9.140625" defaultRowHeight="12.75"/>
  <cols>
    <col min="1" max="1" width="4.140625" style="0" bestFit="1" customWidth="1"/>
    <col min="2" max="2" width="40.28125" style="0" customWidth="1"/>
    <col min="3" max="3" width="11.28125" style="5" customWidth="1"/>
    <col min="4" max="4" width="22.140625" style="5" customWidth="1"/>
    <col min="5" max="5" width="10.00390625" style="5" customWidth="1"/>
    <col min="6" max="6" width="17.7109375" style="5" customWidth="1"/>
    <col min="7" max="7" width="13.57421875" style="0" customWidth="1"/>
    <col min="8" max="8" width="18.57421875" style="5" customWidth="1"/>
  </cols>
  <sheetData>
    <row r="1" spans="2:8" ht="52.5">
      <c r="B1" t="s">
        <v>106</v>
      </c>
      <c r="D1" s="9"/>
      <c r="E1" s="10" t="s">
        <v>122</v>
      </c>
      <c r="F1" s="10"/>
      <c r="G1" s="10"/>
      <c r="H1" s="10"/>
    </row>
    <row r="2" spans="2:8" s="2" customFormat="1" ht="29.25" customHeight="1">
      <c r="B2" s="3" t="s">
        <v>107</v>
      </c>
      <c r="C2" s="4"/>
      <c r="D2" s="4"/>
      <c r="E2" s="4"/>
      <c r="F2" s="4"/>
      <c r="H2" s="4"/>
    </row>
    <row r="4" spans="1:8" ht="26.25">
      <c r="A4" s="6" t="s">
        <v>0</v>
      </c>
      <c r="B4" s="6" t="s">
        <v>1</v>
      </c>
      <c r="C4" s="7" t="s">
        <v>2</v>
      </c>
      <c r="D4" s="6" t="s">
        <v>4</v>
      </c>
      <c r="E4" s="7" t="s">
        <v>3</v>
      </c>
      <c r="F4" s="6" t="s">
        <v>108</v>
      </c>
      <c r="G4" s="8" t="s">
        <v>109</v>
      </c>
      <c r="H4" s="7" t="s">
        <v>110</v>
      </c>
    </row>
    <row r="5" spans="2:3" ht="12.75">
      <c r="B5" s="1" t="s">
        <v>5</v>
      </c>
      <c r="C5" s="5">
        <f>""</f>
      </c>
    </row>
    <row r="6" spans="2:3" ht="12.75">
      <c r="B6" t="s">
        <v>6</v>
      </c>
      <c r="C6" s="5">
        <f>""</f>
      </c>
    </row>
    <row r="7" spans="1:8" ht="39">
      <c r="A7">
        <v>1</v>
      </c>
      <c r="B7" t="s">
        <v>7</v>
      </c>
      <c r="C7" s="5" t="str">
        <f>"1.1.1"</f>
        <v>1.1.1</v>
      </c>
      <c r="D7" s="5" t="s">
        <v>9</v>
      </c>
      <c r="E7" s="5" t="s">
        <v>8</v>
      </c>
      <c r="F7" s="5" t="s">
        <v>111</v>
      </c>
      <c r="G7" s="5">
        <v>416.24</v>
      </c>
      <c r="H7" s="5">
        <v>450</v>
      </c>
    </row>
    <row r="8" spans="1:8" ht="52.5">
      <c r="A8">
        <v>2</v>
      </c>
      <c r="B8" t="s">
        <v>10</v>
      </c>
      <c r="C8" s="5" t="str">
        <f>"1.1.2"</f>
        <v>1.1.2</v>
      </c>
      <c r="D8" s="5" t="s">
        <v>11</v>
      </c>
      <c r="E8" s="5" t="s">
        <v>8</v>
      </c>
      <c r="F8" s="5" t="s">
        <v>111</v>
      </c>
      <c r="G8" s="5">
        <v>56.93</v>
      </c>
      <c r="H8" s="5">
        <v>80</v>
      </c>
    </row>
    <row r="9" spans="1:8" ht="39">
      <c r="A9">
        <v>3</v>
      </c>
      <c r="B9" t="s">
        <v>12</v>
      </c>
      <c r="C9" s="5" t="str">
        <f>"1.1.3"</f>
        <v>1.1.3</v>
      </c>
      <c r="D9" s="5" t="s">
        <v>13</v>
      </c>
      <c r="E9" s="5" t="s">
        <v>8</v>
      </c>
      <c r="F9" s="5" t="s">
        <v>111</v>
      </c>
      <c r="G9" s="5">
        <v>124.39</v>
      </c>
      <c r="H9" s="5">
        <v>150</v>
      </c>
    </row>
    <row r="10" spans="1:8" ht="26.25">
      <c r="A10">
        <v>4</v>
      </c>
      <c r="B10" t="s">
        <v>14</v>
      </c>
      <c r="C10" s="5" t="str">
        <f>"1.1.4"</f>
        <v>1.1.4</v>
      </c>
      <c r="D10" s="5" t="s">
        <v>15</v>
      </c>
      <c r="E10" s="5" t="s">
        <v>8</v>
      </c>
      <c r="F10" s="5" t="s">
        <v>111</v>
      </c>
      <c r="G10" s="5">
        <v>263.39</v>
      </c>
      <c r="H10" s="5">
        <v>280</v>
      </c>
    </row>
    <row r="11" spans="1:8" ht="26.25">
      <c r="A11">
        <v>5</v>
      </c>
      <c r="B11" t="s">
        <v>16</v>
      </c>
      <c r="C11" s="5" t="str">
        <f>"1.1.5"</f>
        <v>1.1.5</v>
      </c>
      <c r="D11" s="5" t="s">
        <v>17</v>
      </c>
      <c r="E11" s="5" t="s">
        <v>8</v>
      </c>
      <c r="G11" s="5">
        <v>50</v>
      </c>
      <c r="H11" s="5">
        <v>50</v>
      </c>
    </row>
    <row r="12" spans="1:8" ht="28.5" customHeight="1">
      <c r="A12">
        <v>6</v>
      </c>
      <c r="B12" t="s">
        <v>18</v>
      </c>
      <c r="C12" s="5" t="str">
        <f>"1.1.6"</f>
        <v>1.1.6</v>
      </c>
      <c r="D12" s="5" t="s">
        <v>19</v>
      </c>
      <c r="E12" s="5" t="s">
        <v>8</v>
      </c>
      <c r="F12" s="5" t="s">
        <v>111</v>
      </c>
      <c r="G12" s="5">
        <v>165.09</v>
      </c>
      <c r="H12" s="5">
        <v>180</v>
      </c>
    </row>
    <row r="13" spans="1:8" ht="39">
      <c r="A13">
        <v>7</v>
      </c>
      <c r="B13" t="s">
        <v>20</v>
      </c>
      <c r="C13" s="5" t="str">
        <f>"1.1.7"</f>
        <v>1.1.7</v>
      </c>
      <c r="D13" s="5" t="s">
        <v>21</v>
      </c>
      <c r="E13" s="5" t="s">
        <v>8</v>
      </c>
      <c r="F13" s="5" t="s">
        <v>111</v>
      </c>
      <c r="G13" s="5">
        <v>24.31</v>
      </c>
      <c r="H13" s="5">
        <v>30</v>
      </c>
    </row>
    <row r="14" spans="1:8" ht="57.75" customHeight="1">
      <c r="A14">
        <v>8</v>
      </c>
      <c r="B14" t="s">
        <v>22</v>
      </c>
      <c r="C14" s="5" t="str">
        <f>"1.1.8"</f>
        <v>1.1.8</v>
      </c>
      <c r="D14" s="5" t="s">
        <v>23</v>
      </c>
      <c r="E14" s="5" t="s">
        <v>8</v>
      </c>
      <c r="G14" s="5">
        <v>5</v>
      </c>
      <c r="H14" s="5">
        <v>5</v>
      </c>
    </row>
    <row r="15" spans="1:8" ht="25.5" customHeight="1">
      <c r="A15">
        <v>9</v>
      </c>
      <c r="B15" t="s">
        <v>24</v>
      </c>
      <c r="C15" s="5" t="str">
        <f>"1.1.9"</f>
        <v>1.1.9</v>
      </c>
      <c r="D15" s="5" t="s">
        <v>25</v>
      </c>
      <c r="E15" s="5" t="s">
        <v>8</v>
      </c>
      <c r="F15" s="5" t="s">
        <v>111</v>
      </c>
      <c r="G15" s="5">
        <v>621.87</v>
      </c>
      <c r="H15" s="5">
        <v>680</v>
      </c>
    </row>
    <row r="16" spans="1:8" ht="20.25" customHeight="1">
      <c r="A16">
        <v>10</v>
      </c>
      <c r="B16" t="s">
        <v>120</v>
      </c>
      <c r="C16" s="5" t="str">
        <f>"1.1.10"</f>
        <v>1.1.10</v>
      </c>
      <c r="D16" s="5" t="s">
        <v>121</v>
      </c>
      <c r="E16" s="5" t="s">
        <v>26</v>
      </c>
      <c r="F16" s="5" t="s">
        <v>111</v>
      </c>
      <c r="G16" s="5">
        <v>1437.53</v>
      </c>
      <c r="H16" s="5">
        <v>1500</v>
      </c>
    </row>
    <row r="17" spans="1:8" ht="26.25" customHeight="1">
      <c r="A17">
        <v>11</v>
      </c>
      <c r="B17" t="s">
        <v>27</v>
      </c>
      <c r="C17" s="5" t="str">
        <f>"1.1.11"</f>
        <v>1.1.11</v>
      </c>
      <c r="D17" s="5" t="s">
        <v>29</v>
      </c>
      <c r="E17" s="5" t="s">
        <v>28</v>
      </c>
      <c r="F17" s="5" t="s">
        <v>111</v>
      </c>
      <c r="G17" s="5">
        <v>1027.6</v>
      </c>
      <c r="H17" s="5">
        <v>1050</v>
      </c>
    </row>
    <row r="18" spans="2:3" ht="12.75">
      <c r="B18" t="s">
        <v>30</v>
      </c>
      <c r="C18" s="5">
        <f>""</f>
      </c>
    </row>
    <row r="19" spans="1:8" ht="39">
      <c r="A19">
        <v>13</v>
      </c>
      <c r="B19" t="s">
        <v>31</v>
      </c>
      <c r="C19" s="5" t="str">
        <f>"1.2.1"</f>
        <v>1.2.1</v>
      </c>
      <c r="D19" s="5" t="s">
        <v>32</v>
      </c>
      <c r="E19" s="5" t="s">
        <v>8</v>
      </c>
      <c r="F19" s="5" t="s">
        <v>112</v>
      </c>
      <c r="G19" s="5">
        <v>42.52</v>
      </c>
      <c r="H19" s="5">
        <v>45</v>
      </c>
    </row>
    <row r="20" spans="1:8" ht="39">
      <c r="A20">
        <v>14</v>
      </c>
      <c r="B20" t="s">
        <v>33</v>
      </c>
      <c r="C20" s="5" t="str">
        <f>"1.2.2"</f>
        <v>1.2.2</v>
      </c>
      <c r="D20" s="5" t="s">
        <v>34</v>
      </c>
      <c r="E20" s="5" t="s">
        <v>8</v>
      </c>
      <c r="F20" s="5" t="s">
        <v>112</v>
      </c>
      <c r="G20" s="5">
        <v>239.68</v>
      </c>
      <c r="H20" s="5">
        <v>250</v>
      </c>
    </row>
    <row r="21" spans="1:8" ht="20.25" customHeight="1">
      <c r="A21">
        <v>15</v>
      </c>
      <c r="B21" t="s">
        <v>35</v>
      </c>
      <c r="C21" s="5" t="str">
        <f>"1.2.3"</f>
        <v>1.2.3</v>
      </c>
      <c r="D21" s="5" t="s">
        <v>37</v>
      </c>
      <c r="E21" s="5" t="s">
        <v>36</v>
      </c>
      <c r="F21" s="5" t="s">
        <v>112</v>
      </c>
      <c r="G21" s="5">
        <v>299.31</v>
      </c>
      <c r="H21" s="5">
        <v>320</v>
      </c>
    </row>
    <row r="22" spans="1:8" ht="12.75">
      <c r="A22">
        <v>16</v>
      </c>
      <c r="B22" t="s">
        <v>38</v>
      </c>
      <c r="C22" s="5" t="str">
        <f>"1.2.4"</f>
        <v>1.2.4</v>
      </c>
      <c r="D22" s="5" t="s">
        <v>39</v>
      </c>
      <c r="E22" s="5" t="s">
        <v>36</v>
      </c>
      <c r="F22" s="5" t="s">
        <v>112</v>
      </c>
      <c r="G22" s="5">
        <v>6.87</v>
      </c>
      <c r="H22" s="5">
        <v>8</v>
      </c>
    </row>
    <row r="23" spans="1:8" ht="12.75">
      <c r="A23">
        <v>17</v>
      </c>
      <c r="B23" t="s">
        <v>40</v>
      </c>
      <c r="C23" s="5" t="str">
        <f>"1.2.5"</f>
        <v>1.2.5</v>
      </c>
      <c r="D23" s="5" t="s">
        <v>42</v>
      </c>
      <c r="E23" s="5" t="s">
        <v>41</v>
      </c>
      <c r="F23" s="5" t="s">
        <v>112</v>
      </c>
      <c r="G23" s="5">
        <v>4205.01</v>
      </c>
      <c r="H23" s="5">
        <v>4300</v>
      </c>
    </row>
    <row r="24" spans="1:8" ht="26.25">
      <c r="A24">
        <v>18</v>
      </c>
      <c r="B24" t="s">
        <v>43</v>
      </c>
      <c r="C24" s="5" t="str">
        <f>"1.2.6"</f>
        <v>1.2.6</v>
      </c>
      <c r="D24" s="5" t="s">
        <v>44</v>
      </c>
      <c r="E24" s="5" t="s">
        <v>41</v>
      </c>
      <c r="F24" s="5" t="s">
        <v>112</v>
      </c>
      <c r="G24" s="5">
        <v>2573.31</v>
      </c>
      <c r="H24" s="5">
        <v>2700</v>
      </c>
    </row>
    <row r="25" spans="1:8" ht="26.25">
      <c r="A25">
        <v>19</v>
      </c>
      <c r="B25" t="s">
        <v>45</v>
      </c>
      <c r="C25" s="5" t="str">
        <f>"1.2.7"</f>
        <v>1.2.7</v>
      </c>
      <c r="D25" s="5" t="s">
        <v>46</v>
      </c>
      <c r="E25" s="5" t="s">
        <v>36</v>
      </c>
      <c r="F25" s="5" t="s">
        <v>112</v>
      </c>
      <c r="G25" s="5">
        <v>125.82</v>
      </c>
      <c r="H25" s="5">
        <v>130</v>
      </c>
    </row>
    <row r="26" spans="1:8" ht="39">
      <c r="A26">
        <v>20</v>
      </c>
      <c r="B26" t="s">
        <v>123</v>
      </c>
      <c r="C26" s="5" t="str">
        <f>"1.2.8"</f>
        <v>1.2.8</v>
      </c>
      <c r="D26" s="5" t="s">
        <v>47</v>
      </c>
      <c r="E26" s="5" t="s">
        <v>36</v>
      </c>
      <c r="F26" s="5" t="s">
        <v>112</v>
      </c>
      <c r="G26" s="5">
        <v>1653.24</v>
      </c>
      <c r="H26" s="5">
        <v>1700</v>
      </c>
    </row>
    <row r="27" spans="1:8" ht="39">
      <c r="A27">
        <v>21</v>
      </c>
      <c r="B27" t="s">
        <v>124</v>
      </c>
      <c r="C27" s="5" t="str">
        <f>"1.2.9"</f>
        <v>1.2.9</v>
      </c>
      <c r="D27" s="5" t="s">
        <v>48</v>
      </c>
      <c r="E27" s="5" t="s">
        <v>36</v>
      </c>
      <c r="F27" s="5" t="s">
        <v>112</v>
      </c>
      <c r="G27" s="5">
        <v>310.79</v>
      </c>
      <c r="H27" s="5">
        <v>350</v>
      </c>
    </row>
    <row r="28" spans="1:8" ht="39">
      <c r="A28">
        <v>22</v>
      </c>
      <c r="B28" t="s">
        <v>49</v>
      </c>
      <c r="C28" s="5" t="str">
        <f>"1.2.10"</f>
        <v>1.2.10</v>
      </c>
      <c r="D28" s="5" t="s">
        <v>50</v>
      </c>
      <c r="E28" s="5" t="s">
        <v>36</v>
      </c>
      <c r="F28" s="5" t="s">
        <v>112</v>
      </c>
      <c r="G28" s="5">
        <v>42.4</v>
      </c>
      <c r="H28" s="5">
        <v>45</v>
      </c>
    </row>
    <row r="29" spans="1:8" ht="26.25">
      <c r="A29">
        <v>25</v>
      </c>
      <c r="B29" t="s">
        <v>51</v>
      </c>
      <c r="C29" s="5" t="str">
        <f>"1.2.11"</f>
        <v>1.2.11</v>
      </c>
      <c r="D29" s="5" t="s">
        <v>53</v>
      </c>
      <c r="E29" s="5" t="s">
        <v>52</v>
      </c>
      <c r="G29" s="5">
        <v>10</v>
      </c>
      <c r="H29" s="5">
        <v>10</v>
      </c>
    </row>
    <row r="30" spans="1:8" ht="26.25">
      <c r="A30">
        <v>26</v>
      </c>
      <c r="B30" t="s">
        <v>54</v>
      </c>
      <c r="C30" s="5" t="str">
        <f>"1.2.12"</f>
        <v>1.2.12</v>
      </c>
      <c r="D30" s="5" t="s">
        <v>55</v>
      </c>
      <c r="E30" s="5" t="s">
        <v>41</v>
      </c>
      <c r="G30" s="5">
        <v>500</v>
      </c>
      <c r="H30" s="5">
        <v>500</v>
      </c>
    </row>
    <row r="31" spans="1:8" ht="12.75">
      <c r="A31">
        <v>27</v>
      </c>
      <c r="B31" t="s">
        <v>56</v>
      </c>
      <c r="C31" s="5" t="str">
        <f>"1.2.13"</f>
        <v>1.2.13</v>
      </c>
      <c r="D31" s="5" t="s">
        <v>57</v>
      </c>
      <c r="E31" s="5" t="s">
        <v>52</v>
      </c>
      <c r="G31" s="5">
        <v>20</v>
      </c>
      <c r="H31" s="5">
        <v>20</v>
      </c>
    </row>
    <row r="32" spans="1:8" ht="66">
      <c r="A32">
        <v>28</v>
      </c>
      <c r="B32" t="s">
        <v>58</v>
      </c>
      <c r="C32" s="5" t="str">
        <f>"1.2.14"</f>
        <v>1.2.14</v>
      </c>
      <c r="D32" s="5" t="s">
        <v>59</v>
      </c>
      <c r="E32" s="5" t="s">
        <v>52</v>
      </c>
      <c r="G32" s="5">
        <v>5</v>
      </c>
      <c r="H32" s="5">
        <v>5</v>
      </c>
    </row>
    <row r="33" spans="2:3" ht="12.75">
      <c r="B33" t="s">
        <v>60</v>
      </c>
      <c r="C33" s="5">
        <f>""</f>
      </c>
    </row>
    <row r="34" spans="1:8" ht="26.25">
      <c r="A34">
        <v>29</v>
      </c>
      <c r="B34" t="s">
        <v>61</v>
      </c>
      <c r="C34" s="5" t="str">
        <f>"1.3.1"</f>
        <v>1.3.1</v>
      </c>
      <c r="D34" s="5" t="s">
        <v>62</v>
      </c>
      <c r="E34" s="5" t="s">
        <v>8</v>
      </c>
      <c r="F34" s="5" t="s">
        <v>113</v>
      </c>
      <c r="G34" s="5">
        <v>32.88</v>
      </c>
      <c r="H34" s="5">
        <v>35</v>
      </c>
    </row>
    <row r="35" spans="1:8" ht="26.25">
      <c r="A35">
        <v>30</v>
      </c>
      <c r="B35" t="s">
        <v>63</v>
      </c>
      <c r="C35" s="5" t="str">
        <f>"1.3.2"</f>
        <v>1.3.2</v>
      </c>
      <c r="D35" s="5" t="s">
        <v>64</v>
      </c>
      <c r="E35" s="5" t="s">
        <v>8</v>
      </c>
      <c r="F35" s="5" t="s">
        <v>113</v>
      </c>
      <c r="G35" s="5">
        <v>28.79</v>
      </c>
      <c r="H35" s="5">
        <v>30</v>
      </c>
    </row>
    <row r="36" spans="1:8" ht="12.75">
      <c r="A36">
        <v>31</v>
      </c>
      <c r="B36" t="s">
        <v>65</v>
      </c>
      <c r="C36" s="5" t="str">
        <f>"1.3.3"</f>
        <v>1.3.3</v>
      </c>
      <c r="D36" s="5" t="s">
        <v>66</v>
      </c>
      <c r="E36" s="5" t="s">
        <v>28</v>
      </c>
      <c r="F36" s="5" t="s">
        <v>113</v>
      </c>
      <c r="G36" s="5">
        <v>341.85</v>
      </c>
      <c r="H36" s="5">
        <v>350</v>
      </c>
    </row>
    <row r="37" spans="1:8" ht="26.25">
      <c r="A37">
        <v>32</v>
      </c>
      <c r="B37" t="s">
        <v>67</v>
      </c>
      <c r="C37" s="5" t="str">
        <f>"1.3.4"</f>
        <v>1.3.4</v>
      </c>
      <c r="D37" s="5" t="s">
        <v>68</v>
      </c>
      <c r="E37" s="5" t="s">
        <v>36</v>
      </c>
      <c r="G37" s="5">
        <v>10</v>
      </c>
      <c r="H37" s="5">
        <v>10</v>
      </c>
    </row>
    <row r="38" spans="1:8" ht="26.25">
      <c r="A38">
        <v>33</v>
      </c>
      <c r="B38" t="s">
        <v>69</v>
      </c>
      <c r="C38" s="5" t="str">
        <f>"1.3.5"</f>
        <v>1.3.5</v>
      </c>
      <c r="D38" s="5" t="s">
        <v>70</v>
      </c>
      <c r="E38" s="5" t="s">
        <v>36</v>
      </c>
      <c r="F38" s="5" t="s">
        <v>113</v>
      </c>
      <c r="G38" s="5">
        <v>251.56</v>
      </c>
      <c r="H38" s="5">
        <v>260</v>
      </c>
    </row>
    <row r="39" spans="1:8" ht="39">
      <c r="A39">
        <v>34</v>
      </c>
      <c r="B39" t="s">
        <v>71</v>
      </c>
      <c r="C39" s="5" t="str">
        <f>"1.3.6"</f>
        <v>1.3.6</v>
      </c>
      <c r="D39" s="5" t="s">
        <v>72</v>
      </c>
      <c r="E39" s="5" t="s">
        <v>8</v>
      </c>
      <c r="F39" s="5" t="s">
        <v>113</v>
      </c>
      <c r="G39" s="5">
        <v>0.87</v>
      </c>
      <c r="H39" s="5">
        <v>1</v>
      </c>
    </row>
    <row r="40" spans="1:8" ht="26.25">
      <c r="A40">
        <v>35</v>
      </c>
      <c r="B40" t="s">
        <v>73</v>
      </c>
      <c r="C40" s="5" t="str">
        <f>"1.3.7"</f>
        <v>1.3.7</v>
      </c>
      <c r="D40" s="5" t="s">
        <v>74</v>
      </c>
      <c r="E40" s="5" t="s">
        <v>36</v>
      </c>
      <c r="F40" s="5" t="s">
        <v>113</v>
      </c>
      <c r="G40" s="5">
        <v>10.5</v>
      </c>
      <c r="H40" s="5">
        <v>11</v>
      </c>
    </row>
    <row r="41" spans="1:8" ht="12.75">
      <c r="A41">
        <v>36</v>
      </c>
      <c r="B41" t="s">
        <v>75</v>
      </c>
      <c r="C41" s="5" t="str">
        <f>"1.3.8"</f>
        <v>1.3.8</v>
      </c>
      <c r="D41" s="5" t="s">
        <v>76</v>
      </c>
      <c r="E41" s="5" t="s">
        <v>36</v>
      </c>
      <c r="F41" s="5" t="s">
        <v>113</v>
      </c>
      <c r="G41" s="5">
        <v>40.82</v>
      </c>
      <c r="H41" s="5">
        <v>50</v>
      </c>
    </row>
    <row r="42" spans="1:8" ht="39">
      <c r="A42">
        <v>37</v>
      </c>
      <c r="B42" t="s">
        <v>77</v>
      </c>
      <c r="C42" s="5" t="str">
        <f>"1.3.9"</f>
        <v>1.3.9</v>
      </c>
      <c r="D42" s="5" t="s">
        <v>78</v>
      </c>
      <c r="E42" s="5" t="s">
        <v>36</v>
      </c>
      <c r="G42" s="5">
        <v>50</v>
      </c>
      <c r="H42" s="5">
        <v>50</v>
      </c>
    </row>
    <row r="43" spans="2:3" ht="26.25">
      <c r="B43" t="s">
        <v>79</v>
      </c>
      <c r="C43" s="5">
        <f>""</f>
      </c>
    </row>
    <row r="44" spans="1:8" ht="26.25">
      <c r="A44">
        <v>38</v>
      </c>
      <c r="B44" t="s">
        <v>80</v>
      </c>
      <c r="C44" s="5" t="str">
        <f>"1.4.1"</f>
        <v>1.4.1</v>
      </c>
      <c r="D44" s="5" t="s">
        <v>81</v>
      </c>
      <c r="E44" s="5" t="s">
        <v>8</v>
      </c>
      <c r="F44" s="5" t="s">
        <v>114</v>
      </c>
      <c r="G44" s="5">
        <v>0.61</v>
      </c>
      <c r="H44" s="5">
        <v>0.65</v>
      </c>
    </row>
    <row r="45" spans="1:8" ht="12.75">
      <c r="A45">
        <v>39</v>
      </c>
      <c r="B45" t="s">
        <v>82</v>
      </c>
      <c r="C45" s="5" t="str">
        <f>"1.4.2"</f>
        <v>1.4.2</v>
      </c>
      <c r="D45" s="5" t="s">
        <v>83</v>
      </c>
      <c r="E45" s="5" t="s">
        <v>36</v>
      </c>
      <c r="F45" s="5" t="s">
        <v>114</v>
      </c>
      <c r="G45" s="5">
        <v>28.23</v>
      </c>
      <c r="H45" s="5">
        <v>30</v>
      </c>
    </row>
    <row r="46" spans="1:8" ht="26.25">
      <c r="A46">
        <v>40</v>
      </c>
      <c r="B46" t="s">
        <v>84</v>
      </c>
      <c r="C46" s="5" t="str">
        <f>"1.4.3"</f>
        <v>1.4.3</v>
      </c>
      <c r="D46" s="5" t="s">
        <v>85</v>
      </c>
      <c r="E46" s="5" t="s">
        <v>36</v>
      </c>
      <c r="F46" s="5" t="s">
        <v>114</v>
      </c>
      <c r="G46" s="5">
        <v>28.23</v>
      </c>
      <c r="H46" s="5">
        <v>30</v>
      </c>
    </row>
    <row r="47" spans="1:8" ht="26.25">
      <c r="A47">
        <v>41</v>
      </c>
      <c r="B47" t="s">
        <v>86</v>
      </c>
      <c r="C47" s="5" t="str">
        <f>"1.4.4"</f>
        <v>1.4.4</v>
      </c>
      <c r="D47" s="5" t="s">
        <v>87</v>
      </c>
      <c r="E47" s="5" t="s">
        <v>36</v>
      </c>
      <c r="F47" s="5" t="s">
        <v>114</v>
      </c>
      <c r="G47" s="5">
        <v>28.23</v>
      </c>
      <c r="H47" s="5">
        <v>30</v>
      </c>
    </row>
    <row r="48" spans="1:8" ht="39">
      <c r="A48">
        <v>42</v>
      </c>
      <c r="B48" t="s">
        <v>88</v>
      </c>
      <c r="C48" s="5" t="str">
        <f>"1.4.5"</f>
        <v>1.4.5</v>
      </c>
      <c r="D48" s="5" t="s">
        <v>89</v>
      </c>
      <c r="E48" s="5" t="s">
        <v>36</v>
      </c>
      <c r="F48" s="5" t="s">
        <v>114</v>
      </c>
      <c r="G48" s="5">
        <v>28.23</v>
      </c>
      <c r="H48" s="5">
        <v>30</v>
      </c>
    </row>
    <row r="49" spans="1:8" ht="12.75">
      <c r="A49">
        <v>43</v>
      </c>
      <c r="B49" t="s">
        <v>90</v>
      </c>
      <c r="C49" s="5" t="str">
        <f>"1.4.6"</f>
        <v>1.4.6</v>
      </c>
      <c r="D49" s="5" t="s">
        <v>91</v>
      </c>
      <c r="E49" s="5" t="s">
        <v>28</v>
      </c>
      <c r="F49" s="5" t="s">
        <v>114</v>
      </c>
      <c r="G49" s="5">
        <v>16</v>
      </c>
      <c r="H49" s="5">
        <v>16</v>
      </c>
    </row>
    <row r="50" spans="1:8" ht="12.75">
      <c r="A50">
        <v>44</v>
      </c>
      <c r="B50" t="s">
        <v>92</v>
      </c>
      <c r="C50" s="5" t="str">
        <f>"1.4.7"</f>
        <v>1.4.7</v>
      </c>
      <c r="D50" s="5" t="s">
        <v>93</v>
      </c>
      <c r="E50" s="5" t="s">
        <v>41</v>
      </c>
      <c r="F50" s="5" t="s">
        <v>114</v>
      </c>
      <c r="G50" s="5">
        <v>150</v>
      </c>
      <c r="H50" s="5">
        <v>150</v>
      </c>
    </row>
    <row r="51" spans="1:8" ht="26.25">
      <c r="A51">
        <v>45</v>
      </c>
      <c r="B51" t="s">
        <v>94</v>
      </c>
      <c r="C51" s="5" t="str">
        <f>"1.4.8"</f>
        <v>1.4.8</v>
      </c>
      <c r="D51" s="5" t="s">
        <v>95</v>
      </c>
      <c r="E51" s="5" t="s">
        <v>52</v>
      </c>
      <c r="F51" s="5" t="s">
        <v>114</v>
      </c>
      <c r="G51" s="5">
        <v>5</v>
      </c>
      <c r="H51" s="5">
        <v>5</v>
      </c>
    </row>
    <row r="52" spans="1:8" ht="12.75">
      <c r="A52">
        <v>46</v>
      </c>
      <c r="B52" t="s">
        <v>96</v>
      </c>
      <c r="C52" s="5" t="str">
        <f>"1.4.9"</f>
        <v>1.4.9</v>
      </c>
      <c r="D52" s="5" t="s">
        <v>97</v>
      </c>
      <c r="E52" s="5" t="s">
        <v>52</v>
      </c>
      <c r="F52" s="5" t="s">
        <v>114</v>
      </c>
      <c r="G52" s="5">
        <v>1</v>
      </c>
      <c r="H52" s="5">
        <v>1</v>
      </c>
    </row>
    <row r="53" ht="26.25">
      <c r="B53" t="s">
        <v>98</v>
      </c>
    </row>
    <row r="54" spans="2:3" ht="12.75">
      <c r="B54" t="s">
        <v>99</v>
      </c>
      <c r="C54" s="5">
        <f>""</f>
      </c>
    </row>
    <row r="55" spans="1:8" ht="12.75">
      <c r="A55">
        <v>47</v>
      </c>
      <c r="B55" t="s">
        <v>100</v>
      </c>
      <c r="C55" s="5" t="str">
        <f>"1.5.1"</f>
        <v>1.5.1</v>
      </c>
      <c r="D55" s="5" t="s">
        <v>101</v>
      </c>
      <c r="E55" s="5" t="s">
        <v>52</v>
      </c>
      <c r="F55" s="5" t="s">
        <v>115</v>
      </c>
      <c r="G55" s="5">
        <v>14</v>
      </c>
      <c r="H55" s="5">
        <v>14</v>
      </c>
    </row>
    <row r="56" spans="1:8" ht="26.25">
      <c r="A56">
        <v>48</v>
      </c>
      <c r="B56" t="s">
        <v>102</v>
      </c>
      <c r="C56" s="5" t="str">
        <f>"1.5.2"</f>
        <v>1.5.2</v>
      </c>
      <c r="D56" s="5" t="s">
        <v>103</v>
      </c>
      <c r="E56" s="5" t="s">
        <v>52</v>
      </c>
      <c r="F56" s="5" t="s">
        <v>115</v>
      </c>
      <c r="G56" s="5">
        <v>14</v>
      </c>
      <c r="H56" s="5">
        <v>14</v>
      </c>
    </row>
    <row r="57" spans="1:8" ht="12.75">
      <c r="A57">
        <v>49</v>
      </c>
      <c r="B57" t="s">
        <v>104</v>
      </c>
      <c r="C57" s="5" t="str">
        <f>"1.5.3"</f>
        <v>1.5.3</v>
      </c>
      <c r="D57" s="5" t="s">
        <v>105</v>
      </c>
      <c r="E57" s="5" t="s">
        <v>8</v>
      </c>
      <c r="F57" s="5" t="s">
        <v>115</v>
      </c>
      <c r="G57" s="5">
        <v>7</v>
      </c>
      <c r="H57" s="5">
        <v>7</v>
      </c>
    </row>
    <row r="59" spans="2:7" ht="12.75">
      <c r="B59" s="4" t="s">
        <v>116</v>
      </c>
      <c r="G59" s="5"/>
    </row>
    <row r="60" ht="12.75">
      <c r="G60" s="5"/>
    </row>
    <row r="61" spans="2:7" ht="12.75">
      <c r="B61" s="4" t="s">
        <v>117</v>
      </c>
      <c r="G61" s="5"/>
    </row>
    <row r="62" ht="12.75">
      <c r="G62" s="5"/>
    </row>
    <row r="63" spans="2:7" ht="12.75">
      <c r="B63" s="4" t="s">
        <v>118</v>
      </c>
      <c r="G63" s="5"/>
    </row>
    <row r="64" spans="2:7" ht="12.75">
      <c r="B64" s="5" t="s">
        <v>119</v>
      </c>
      <c r="G64" s="5"/>
    </row>
  </sheetData>
  <mergeCells count="1">
    <mergeCell ref="E1:H1"/>
  </mergeCells>
  <printOptions gridLines="1"/>
  <pageMargins left="0" right="0" top="0.5333333333333333" bottom="0.5333333333333333" header="0" footer="0"/>
  <pageSetup horizontalDpi="600" verticalDpi="600" orientation="landscape" paperSize="9" r:id="rId1"/>
  <headerFooter alignWithMargins="0">
    <oddFooter>&amp;RΣελίδα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giannis</dc:creator>
  <cp:keywords/>
  <dc:description/>
  <cp:lastModifiedBy>tsivio</cp:lastModifiedBy>
  <cp:lastPrinted>2013-04-16T07:00:39Z</cp:lastPrinted>
  <dcterms:created xsi:type="dcterms:W3CDTF">2013-03-27T12:21:27Z</dcterms:created>
  <dcterms:modified xsi:type="dcterms:W3CDTF">2013-04-16T07:08:56Z</dcterms:modified>
  <cp:category/>
  <cp:version/>
  <cp:contentType/>
  <cp:contentStatus/>
</cp:coreProperties>
</file>