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ΗΜ" sheetId="1" r:id="rId1"/>
  </sheets>
  <definedNames>
    <definedName name="_xlnm.Print_Area" localSheetId="0">'ΗΜ'!$A$1:$G$143</definedName>
  </definedNames>
  <calcPr fullCalcOnLoad="1"/>
</workbook>
</file>

<file path=xl/sharedStrings.xml><?xml version="1.0" encoding="utf-8"?>
<sst xmlns="http://schemas.openxmlformats.org/spreadsheetml/2006/main" count="134" uniqueCount="105">
  <si>
    <t>ΚΑΤΗΓΟΡΙΑ IΙ: Η/Μ ΕΡΓΑ</t>
  </si>
  <si>
    <t>Μ.Μ.</t>
  </si>
  <si>
    <t>ΟΜΑΔΑ Β: ΗΛΕΚΤΡΙΚΕΣ ΕΡΓΑΣΙΕΣ</t>
  </si>
  <si>
    <t>ιστοί (τεμ)</t>
  </si>
  <si>
    <t xml:space="preserve"> </t>
  </si>
  <si>
    <t>M.M.</t>
  </si>
  <si>
    <t xml:space="preserve">ΣΥΝΤΑΧΘΗΚΕ </t>
  </si>
  <si>
    <t xml:space="preserve">         </t>
  </si>
  <si>
    <t>ΕΥΘΥΜΙΟΥ ΓΙΩΡΓΟΣ</t>
  </si>
  <si>
    <t xml:space="preserve"> ΜΗΧΑΝΟΛΟΓΟΣ ΜΗΧ/ΚΟΣ</t>
  </si>
  <si>
    <t>ογκος βασης (μ3) (1Χ0,7Χ0,7)</t>
  </si>
  <si>
    <t>(μ3)</t>
  </si>
  <si>
    <t>τεμ</t>
  </si>
  <si>
    <t>Στρογγυλοποίηση</t>
  </si>
  <si>
    <t>6 μέτρα μήκους ανα πίραλ για την στήριξη του παροχικού καλωδίου</t>
  </si>
  <si>
    <t xml:space="preserve">→4 TEM  </t>
  </si>
  <si>
    <t xml:space="preserve">Ο   Μελετητής </t>
  </si>
  <si>
    <t>μηκος</t>
  </si>
  <si>
    <t>διατομή εκσκαφής(μ2) (0,6Χ0,7)</t>
  </si>
  <si>
    <t>3.Διάστρωση με διάτρητους πλίνθους διατάσεων 19Χ9Χ6 cm</t>
  </si>
  <si>
    <t>(μμ)</t>
  </si>
  <si>
    <t xml:space="preserve">στρογγυλ </t>
  </si>
  <si>
    <t>στρογγυλ 1,9</t>
  </si>
  <si>
    <t>4. Διάστρωση και εγκιβωτισμός σωλήνων με άμμο λατομείου.</t>
  </si>
  <si>
    <t>2. Εκσκαφή γιά την κατασκευή λάκκου βάσεως θεμελιώσεως τσιμεντοϊστού ή σιδηροϊστού σε έδαφος βραχώδες</t>
  </si>
  <si>
    <t>πάχος (μ) (0.10+0.1=0.2)</t>
  </si>
  <si>
    <t>στρογγυλ</t>
  </si>
  <si>
    <t>5.Πλέγμα σήμανσης και προστασίας υπόγειων καλωδίων και σωληνώσεων</t>
  </si>
  <si>
    <t>6.Βάση φανοστάτη άοπλη διαστάσεων 0.60X0.60 m βάθους 0.60 m</t>
  </si>
  <si>
    <t>8. Φρεάτιο διαστάσεων 30X30 cm, βάθους 40 cm διακλαδώσεως υπογείων καλωδίων</t>
  </si>
  <si>
    <t>7. Φρεάτιο διαστάσεων 50X50 cm, βάθους 60 cm διακλαδώσεως υπογείων καλωδίων</t>
  </si>
  <si>
    <t>2 (πίλαρ -ΔΕΗ) =2 TEM</t>
  </si>
  <si>
    <t xml:space="preserve">→2 TEM  </t>
  </si>
  <si>
    <t>9.Καλύμματα φρεατίων χυτoσιδηρά</t>
  </si>
  <si>
    <t>10. Πλαστικοί σωλήνες από σκληρό PVC Ονομαστικής πίεσης 6 at Ονομαστικής διαμέτρου D 75 mm</t>
  </si>
  <si>
    <t>Οσο το μήκος των εκσκαφών μ.μ</t>
  </si>
  <si>
    <t>11. Σιδηροσωλήνας γαλβανισμένος διαμέτρου 3 ins</t>
  </si>
  <si>
    <t xml:space="preserve">→6,00 M.M. </t>
  </si>
  <si>
    <t>12.Σιδηροσωλήνας γαλβανισμένος διαμέτρου 2 ins</t>
  </si>
  <si>
    <t>13.Σωλήνας ηλεκτρικών γραμμών πλαστικός, σπιράλ , Φ 23mm</t>
  </si>
  <si>
    <t>14.Πλαστικός σωλήνας PE διαμέτρου 63mm</t>
  </si>
  <si>
    <t>2.Καλώδιο ΝΥY πενταπολικό διατομής 5 Χ 10mm2</t>
  </si>
  <si>
    <t>Οσο το μήκος 280 μ.μ</t>
  </si>
  <si>
    <t>3. Αγωγός γυμνός χάλκινος πολύκλωνος διατομής 16 mm2</t>
  </si>
  <si>
    <t>1 τεμ (όσα τα πίλαρ)</t>
  </si>
  <si>
    <t xml:space="preserve">→1  TEM  </t>
  </si>
  <si>
    <t>4. Γείωση  αποτελούμενη  από  τρία  ηλεκτρόδια  γειώσεως,  διαμέτρου  18  mm</t>
  </si>
  <si>
    <t>5.Χρονοδιακόπτης δικτύου ηλεκτροφωτισμού</t>
  </si>
  <si>
    <t>6. Φωτοηλεκτρικό κύτταρο</t>
  </si>
  <si>
    <t xml:space="preserve">→1 TEM  </t>
  </si>
  <si>
    <t>7. Ακροκιβώτιο ιστού γιά διπλό βραχίονα</t>
  </si>
  <si>
    <t>9.Φανοστάτης ύψους μέχρι 4.5 μέτρων  με μονό φωτιστικό (ενδεικτικού τύπου ΧΥΤΟΤΕΧΝΙΚΗ 706)</t>
  </si>
  <si>
    <t>,</t>
  </si>
  <si>
    <t>11.Φωτιστικό ενδοδαπέδιας τοποθέτησης</t>
  </si>
  <si>
    <t>12.Μετασχηματιστής για την σύνδεση των φωτιστικών</t>
  </si>
  <si>
    <t xml:space="preserve">→3TEM  </t>
  </si>
  <si>
    <t>14. Ηλεκτρικός πίναξ από χαλυβδοέλασμα  εξωτερικός στεγανός μετά των διακοπτών, των ασφαλειών &amp; των οργάνων αυτού.</t>
  </si>
  <si>
    <t xml:space="preserve">→ 1 TEM  </t>
  </si>
  <si>
    <r>
      <t xml:space="preserve">13. </t>
    </r>
    <r>
      <rPr>
        <b/>
        <sz val="10"/>
        <rFont val="DomFont New Greek"/>
        <family val="3"/>
      </rPr>
      <t>ÅñìÜñéï åîùô. ÷þñïõ ôýðïõ Ðßëáñ áðü áíïî. ÷áëõâä. âáììÝíï äéáóôÜóåùí 1,45×1,3×0,35</t>
    </r>
  </si>
  <si>
    <t>15. Σύνδεση μετρητού ΔΕΗ</t>
  </si>
  <si>
    <t xml:space="preserve">Η/Μ ΠΡΟΜΕΤΡΗΣΕΙΣ  ΕΡΓΟΥ </t>
  </si>
  <si>
    <t>ΟΜΑΔΑ Α: ΕΣΚΑΦΕΣ ΣΩΛΗΝΩΣΕΙΣ</t>
  </si>
  <si>
    <t xml:space="preserve">→12 M3  </t>
  </si>
  <si>
    <t>Ως σχέδιο 24 ιστοί</t>
  </si>
  <si>
    <t xml:space="preserve">→24 τεμ </t>
  </si>
  <si>
    <t xml:space="preserve">→630 μμ </t>
  </si>
  <si>
    <t xml:space="preserve">→130 M3  </t>
  </si>
  <si>
    <t>Ανέβασμα 0,60 &amp; κατέβασμα 0,60 και 1,5 φρ-ιστός( 24x2.5)=</t>
  </si>
  <si>
    <t xml:space="preserve">→700 MΜ  </t>
  </si>
  <si>
    <t>30 μ (διέλευση σε δρόμο εν μέσω πεζοδρομίων)+18 *4 μ(για το ανέβασμα των καλωδίων των επίτοιχων φωτιστικών)</t>
  </si>
  <si>
    <t xml:space="preserve">→110,00 M.M. </t>
  </si>
  <si>
    <t>2μ ανά ιστό +  (24Χ2)+15+15+12 στρ</t>
  </si>
  <si>
    <t xml:space="preserve">→90,00 M.M. </t>
  </si>
  <si>
    <t xml:space="preserve">36+35+4 μ στρογ. </t>
  </si>
  <si>
    <t xml:space="preserve">→75,00 M.M. </t>
  </si>
  <si>
    <t>1. Καλώδιο ΝΥY τριπολικό διατομής 3 Χ 2.5mm2</t>
  </si>
  <si>
    <t>24 ιστοί *5μ (5μ από ακροκιβώτιο στο φωτιστικό ) +18φωτ*2+12φωτ*2+5φωτ*2=190</t>
  </si>
  <si>
    <t xml:space="preserve">→200,00 MΜ  </t>
  </si>
  <si>
    <t>Ανέβασμα 0,60 &amp; κατέβασμα 0,60 και 1,5 φρ-ιστός( 24x2,70)=</t>
  </si>
  <si>
    <t>Ανέβασμα 0,60 &amp; κατέβασμα 0,60 και 2*1,5 φρ-ιστός( 24x2,50)=</t>
  </si>
  <si>
    <t xml:space="preserve">→750,00 MΜ  </t>
  </si>
  <si>
    <t>2 τεμ (στο πίλαρ)</t>
  </si>
  <si>
    <t>24 τεμ (όσα οι ιστοί)</t>
  </si>
  <si>
    <t xml:space="preserve">→24 TEM  </t>
  </si>
  <si>
    <t xml:space="preserve">→ 24 TEM  </t>
  </si>
  <si>
    <t xml:space="preserve">10.Φωτιστικό σώμα επίτοιχης τοποθέτησης </t>
  </si>
  <si>
    <t xml:space="preserve">→6 TEM  </t>
  </si>
  <si>
    <t xml:space="preserve">→5 TEM  </t>
  </si>
  <si>
    <t>3 τεμ</t>
  </si>
  <si>
    <t>→630 μμ</t>
  </si>
  <si>
    <t>ΧΑΝΙΑ  ΝΟΕΜΒΡΙΟΣ 2012</t>
  </si>
  <si>
    <t xml:space="preserve">→700,00 MΜ  </t>
  </si>
  <si>
    <t xml:space="preserve">→100 M3  </t>
  </si>
  <si>
    <t>1.Εκσκαφή χάνδακα γιά την τοποθέτηση καλωδίων σε έδαφος βραχώδες</t>
  </si>
  <si>
    <t>17 τμχ</t>
  </si>
  <si>
    <t xml:space="preserve">6 τεμ </t>
  </si>
  <si>
    <t xml:space="preserve">→17TEM  </t>
  </si>
  <si>
    <t>13.Φωτιστικό χωνευτής τοποθέτησης</t>
  </si>
  <si>
    <t>5 τμχ</t>
  </si>
  <si>
    <t xml:space="preserve">→45 TEM  </t>
  </si>
  <si>
    <t xml:space="preserve">→675,00 Kgr </t>
  </si>
  <si>
    <t>24+17+9 (διακλάδωση) =50 TEM</t>
  </si>
  <si>
    <r>
      <t>50 φρεάτια Χ15,0 κιλά/φρεάτιο =</t>
    </r>
    <r>
      <rPr>
        <sz val="10"/>
        <rFont val="Arial"/>
        <family val="2"/>
      </rPr>
      <t>750 κιλά</t>
    </r>
  </si>
  <si>
    <t>16. Κυτίο οργάνων διακοπής πλαστικό διαστασεων 111Χ116Χ61 στεγανό κατάλληλο για εντοιχισμό  σε σκυρόδεμα ή εντός φρεατίου (17 επίτοιχα + 5 εντοιχισμένα)</t>
  </si>
  <si>
    <t xml:space="preserve">→ 22 TEM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</si>
</sst>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##%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u val="single"/>
      <sz val="12"/>
      <name val="Arial"/>
      <family val="2"/>
    </font>
    <font>
      <sz val="9"/>
      <name val="Arial"/>
      <family val="0"/>
    </font>
    <font>
      <b/>
      <sz val="10"/>
      <name val="DomFont New Greek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9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4" fontId="1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0" fillId="0" borderId="3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4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" fontId="1" fillId="0" borderId="5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" fontId="0" fillId="0" borderId="4" xfId="0" applyNumberForma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1" fillId="0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4" fontId="0" fillId="0" borderId="3" xfId="0" applyNumberFormat="1" applyFill="1" applyBorder="1" applyAlignment="1">
      <alignment wrapText="1"/>
    </xf>
    <xf numFmtId="0" fontId="0" fillId="0" borderId="3" xfId="0" applyFill="1" applyBorder="1" applyAlignment="1">
      <alignment wrapText="1"/>
    </xf>
    <xf numFmtId="4" fontId="1" fillId="0" borderId="9" xfId="0" applyNumberFormat="1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4" fontId="0" fillId="0" borderId="3" xfId="0" applyNumberForma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4" fontId="0" fillId="0" borderId="10" xfId="0" applyNumberForma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0" fillId="0" borderId="8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workbookViewId="0" topLeftCell="A127">
      <selection activeCell="G132" sqref="G132"/>
    </sheetView>
  </sheetViews>
  <sheetFormatPr defaultColWidth="9.140625" defaultRowHeight="12.75"/>
  <cols>
    <col min="1" max="1" width="21.00390625" style="0" customWidth="1"/>
    <col min="2" max="2" width="10.421875" style="0" customWidth="1"/>
    <col min="3" max="3" width="17.28125" style="0" customWidth="1"/>
    <col min="4" max="4" width="15.28125" style="0" customWidth="1"/>
    <col min="5" max="5" width="15.421875" style="1" customWidth="1"/>
    <col min="6" max="6" width="4.8515625" style="0" customWidth="1"/>
    <col min="7" max="7" width="14.140625" style="0" customWidth="1"/>
    <col min="8" max="8" width="16.140625" style="0" customWidth="1"/>
    <col min="9" max="9" width="13.57421875" style="0" customWidth="1"/>
    <col min="10" max="10" width="17.140625" style="0" customWidth="1"/>
    <col min="11" max="11" width="14.28125" style="0" customWidth="1"/>
    <col min="12" max="12" width="14.57421875" style="0" customWidth="1"/>
    <col min="13" max="16" width="18.28125" style="0" customWidth="1"/>
  </cols>
  <sheetData>
    <row r="1" spans="1:7" ht="15.75">
      <c r="A1" s="78" t="s">
        <v>60</v>
      </c>
      <c r="B1" s="78"/>
      <c r="C1" s="78"/>
      <c r="D1" s="78"/>
      <c r="E1" s="78"/>
      <c r="F1" s="78"/>
      <c r="G1" s="78"/>
    </row>
    <row r="2" s="2" customFormat="1" ht="15" customHeight="1">
      <c r="E2" s="3"/>
    </row>
    <row r="3" s="2" customFormat="1" ht="13.5" thickBot="1">
      <c r="E3" s="3"/>
    </row>
    <row r="4" spans="1:7" s="2" customFormat="1" ht="15.75">
      <c r="A4" s="79" t="s">
        <v>0</v>
      </c>
      <c r="B4" s="80"/>
      <c r="C4" s="80"/>
      <c r="D4" s="80"/>
      <c r="E4" s="80"/>
      <c r="F4" s="80"/>
      <c r="G4" s="51"/>
    </row>
    <row r="5" spans="1:7" s="2" customFormat="1" ht="15">
      <c r="A5" s="16" t="s">
        <v>61</v>
      </c>
      <c r="B5" s="17"/>
      <c r="C5" s="17"/>
      <c r="D5" s="17"/>
      <c r="E5" s="18"/>
      <c r="F5" s="17"/>
      <c r="G5" s="19"/>
    </row>
    <row r="6" spans="1:7" s="2" customFormat="1" ht="12.75">
      <c r="A6" s="20"/>
      <c r="B6" s="17"/>
      <c r="C6" s="17"/>
      <c r="D6" s="17"/>
      <c r="E6" s="18"/>
      <c r="F6" s="17"/>
      <c r="G6" s="19"/>
    </row>
    <row r="7" spans="1:7" s="2" customFormat="1" ht="13.5" thickBot="1">
      <c r="A7" s="20"/>
      <c r="B7" s="17"/>
      <c r="C7" s="17"/>
      <c r="D7" s="17"/>
      <c r="E7" s="18"/>
      <c r="F7" s="17"/>
      <c r="G7" s="19"/>
    </row>
    <row r="8" spans="1:7" s="2" customFormat="1" ht="12.75">
      <c r="A8" s="53" t="s">
        <v>93</v>
      </c>
      <c r="B8" s="54"/>
      <c r="C8" s="54"/>
      <c r="D8" s="54"/>
      <c r="E8" s="54"/>
      <c r="F8" s="54"/>
      <c r="G8" s="33"/>
    </row>
    <row r="9" spans="1:7" s="2" customFormat="1" ht="12.75">
      <c r="A9" s="55"/>
      <c r="B9" s="56"/>
      <c r="C9" s="56"/>
      <c r="D9" s="56"/>
      <c r="E9" s="56"/>
      <c r="F9" s="56"/>
      <c r="G9" s="19"/>
    </row>
    <row r="10" spans="1:7" s="2" customFormat="1" ht="12.75">
      <c r="A10" s="20"/>
      <c r="B10" s="17"/>
      <c r="C10" s="17"/>
      <c r="D10" s="17"/>
      <c r="E10" s="18"/>
      <c r="F10" s="17"/>
      <c r="G10" s="19"/>
    </row>
    <row r="11" spans="1:7" s="2" customFormat="1" ht="12.75" customHeight="1" thickBot="1">
      <c r="A11" s="21" t="s">
        <v>17</v>
      </c>
      <c r="B11" s="57" t="s">
        <v>18</v>
      </c>
      <c r="C11" s="57"/>
      <c r="D11" s="4" t="s">
        <v>11</v>
      </c>
      <c r="E11" s="18"/>
      <c r="F11" s="17"/>
      <c r="G11" s="19"/>
    </row>
    <row r="12" spans="1:7" s="2" customFormat="1" ht="13.5" thickBot="1">
      <c r="A12" s="22">
        <v>622.5</v>
      </c>
      <c r="B12" s="58">
        <f>0.3*0.5</f>
        <v>0.15</v>
      </c>
      <c r="C12" s="58"/>
      <c r="D12" s="5">
        <f>A12*B12</f>
        <v>93.375</v>
      </c>
      <c r="E12" s="18" t="s">
        <v>21</v>
      </c>
      <c r="F12" s="17"/>
      <c r="G12" s="6" t="s">
        <v>92</v>
      </c>
    </row>
    <row r="13" spans="1:7" s="2" customFormat="1" ht="13.5" thickBot="1">
      <c r="A13" s="34"/>
      <c r="B13" s="35"/>
      <c r="C13" s="35"/>
      <c r="D13" s="36"/>
      <c r="E13" s="37"/>
      <c r="F13" s="38"/>
      <c r="G13" s="39"/>
    </row>
    <row r="14" spans="1:7" s="2" customFormat="1" ht="12.75">
      <c r="A14" s="53" t="s">
        <v>24</v>
      </c>
      <c r="B14" s="54"/>
      <c r="C14" s="54"/>
      <c r="D14" s="54"/>
      <c r="E14" s="54"/>
      <c r="F14" s="54"/>
      <c r="G14" s="33"/>
    </row>
    <row r="15" spans="1:7" s="2" customFormat="1" ht="12.75">
      <c r="A15" s="55"/>
      <c r="B15" s="56"/>
      <c r="C15" s="56"/>
      <c r="D15" s="56"/>
      <c r="E15" s="56"/>
      <c r="F15" s="56"/>
      <c r="G15" s="19"/>
    </row>
    <row r="16" spans="1:7" s="2" customFormat="1" ht="12.75">
      <c r="A16" s="20"/>
      <c r="B16" s="17"/>
      <c r="C16" s="17"/>
      <c r="D16" s="17"/>
      <c r="E16" s="18"/>
      <c r="F16" s="17"/>
      <c r="G16" s="19"/>
    </row>
    <row r="17" spans="1:7" s="2" customFormat="1" ht="12.75" customHeight="1" thickBot="1">
      <c r="A17" s="21" t="s">
        <v>3</v>
      </c>
      <c r="B17" s="57" t="s">
        <v>10</v>
      </c>
      <c r="C17" s="57"/>
      <c r="D17" s="4" t="s">
        <v>11</v>
      </c>
      <c r="E17" s="18"/>
      <c r="F17" s="17"/>
      <c r="G17" s="19"/>
    </row>
    <row r="18" spans="1:7" s="2" customFormat="1" ht="13.5" thickBot="1">
      <c r="A18" s="22">
        <v>24</v>
      </c>
      <c r="B18" s="58">
        <f>0.7*1*0.7</f>
        <v>0.48999999999999994</v>
      </c>
      <c r="C18" s="58"/>
      <c r="D18" s="5">
        <f>A18*B18</f>
        <v>11.759999999999998</v>
      </c>
      <c r="E18" s="18" t="s">
        <v>22</v>
      </c>
      <c r="F18" s="17"/>
      <c r="G18" s="6" t="s">
        <v>62</v>
      </c>
    </row>
    <row r="19" spans="1:7" s="2" customFormat="1" ht="13.5" thickBot="1">
      <c r="A19" s="34"/>
      <c r="B19" s="35"/>
      <c r="C19" s="35"/>
      <c r="D19" s="36"/>
      <c r="E19" s="37"/>
      <c r="F19" s="38"/>
      <c r="G19" s="39"/>
    </row>
    <row r="20" spans="1:7" s="2" customFormat="1" ht="12.75">
      <c r="A20" s="53" t="s">
        <v>19</v>
      </c>
      <c r="B20" s="54"/>
      <c r="C20" s="54"/>
      <c r="D20" s="54"/>
      <c r="E20" s="54"/>
      <c r="F20" s="54"/>
      <c r="G20" s="33"/>
    </row>
    <row r="21" spans="1:7" s="2" customFormat="1" ht="12.75">
      <c r="A21" s="55"/>
      <c r="B21" s="56"/>
      <c r="C21" s="56"/>
      <c r="D21" s="56"/>
      <c r="E21" s="56"/>
      <c r="F21" s="56"/>
      <c r="G21" s="19"/>
    </row>
    <row r="22" spans="1:7" s="2" customFormat="1" ht="12.75">
      <c r="A22" s="20"/>
      <c r="B22" s="17"/>
      <c r="C22" s="17"/>
      <c r="D22" s="17"/>
      <c r="E22" s="18"/>
      <c r="F22" s="17"/>
      <c r="G22" s="19"/>
    </row>
    <row r="23" spans="1:7" s="2" customFormat="1" ht="12.75" customHeight="1" thickBot="1">
      <c r="A23" s="21" t="s">
        <v>17</v>
      </c>
      <c r="B23" s="57"/>
      <c r="C23" s="57"/>
      <c r="D23" s="4" t="s">
        <v>20</v>
      </c>
      <c r="E23" s="18"/>
      <c r="F23" s="17"/>
      <c r="G23" s="19"/>
    </row>
    <row r="24" spans="1:7" s="2" customFormat="1" ht="13.5" thickBot="1">
      <c r="A24" s="22">
        <f>A12</f>
        <v>622.5</v>
      </c>
      <c r="B24" s="58"/>
      <c r="C24" s="58"/>
      <c r="D24" s="5">
        <f>A24*B24</f>
        <v>0</v>
      </c>
      <c r="E24" s="18" t="s">
        <v>21</v>
      </c>
      <c r="F24" s="17"/>
      <c r="G24" s="6" t="s">
        <v>65</v>
      </c>
    </row>
    <row r="25" spans="1:7" s="2" customFormat="1" ht="13.5" thickBot="1">
      <c r="A25" s="34"/>
      <c r="B25" s="35"/>
      <c r="C25" s="35"/>
      <c r="D25" s="36"/>
      <c r="E25" s="37"/>
      <c r="F25" s="38"/>
      <c r="G25" s="39"/>
    </row>
    <row r="26" spans="1:7" s="2" customFormat="1" ht="12.75">
      <c r="A26" s="53" t="s">
        <v>23</v>
      </c>
      <c r="B26" s="54"/>
      <c r="C26" s="54"/>
      <c r="D26" s="54"/>
      <c r="E26" s="54"/>
      <c r="F26" s="54"/>
      <c r="G26" s="33"/>
    </row>
    <row r="27" spans="1:7" s="2" customFormat="1" ht="12.75">
      <c r="A27" s="55"/>
      <c r="B27" s="56"/>
      <c r="C27" s="56"/>
      <c r="D27" s="56"/>
      <c r="E27" s="56"/>
      <c r="F27" s="56"/>
      <c r="G27" s="19"/>
    </row>
    <row r="28" spans="1:7" s="2" customFormat="1" ht="12.75">
      <c r="A28" s="20"/>
      <c r="B28" s="17"/>
      <c r="C28" s="17"/>
      <c r="D28" s="17"/>
      <c r="E28" s="18"/>
      <c r="F28" s="17"/>
      <c r="G28" s="19"/>
    </row>
    <row r="29" spans="1:7" s="2" customFormat="1" ht="12.75" customHeight="1" thickBot="1">
      <c r="A29" s="21" t="s">
        <v>17</v>
      </c>
      <c r="B29" s="57" t="s">
        <v>25</v>
      </c>
      <c r="C29" s="57"/>
      <c r="D29" s="4" t="s">
        <v>11</v>
      </c>
      <c r="E29" s="18"/>
      <c r="F29" s="17"/>
      <c r="G29" s="19"/>
    </row>
    <row r="30" spans="1:7" s="2" customFormat="1" ht="13.5" thickBot="1">
      <c r="A30" s="22">
        <f>A24</f>
        <v>622.5</v>
      </c>
      <c r="B30" s="58">
        <f>0.1+0.1</f>
        <v>0.2</v>
      </c>
      <c r="C30" s="58"/>
      <c r="D30" s="5">
        <f>A30*B30</f>
        <v>124.5</v>
      </c>
      <c r="E30" s="18" t="s">
        <v>26</v>
      </c>
      <c r="F30" s="17"/>
      <c r="G30" s="6" t="s">
        <v>66</v>
      </c>
    </row>
    <row r="31" spans="1:7" s="2" customFormat="1" ht="13.5" thickBot="1">
      <c r="A31" s="34"/>
      <c r="B31" s="35"/>
      <c r="C31" s="35"/>
      <c r="D31" s="36"/>
      <c r="E31" s="37"/>
      <c r="F31" s="38"/>
      <c r="G31" s="39"/>
    </row>
    <row r="32" spans="1:7" s="2" customFormat="1" ht="12.75">
      <c r="A32" s="53" t="s">
        <v>27</v>
      </c>
      <c r="B32" s="54"/>
      <c r="C32" s="54"/>
      <c r="D32" s="54"/>
      <c r="E32" s="54"/>
      <c r="F32" s="54"/>
      <c r="G32" s="33"/>
    </row>
    <row r="33" spans="1:7" s="2" customFormat="1" ht="12.75">
      <c r="A33" s="55"/>
      <c r="B33" s="56"/>
      <c r="C33" s="56"/>
      <c r="D33" s="56"/>
      <c r="E33" s="56"/>
      <c r="F33" s="56"/>
      <c r="G33" s="19"/>
    </row>
    <row r="34" spans="1:7" s="2" customFormat="1" ht="12.75">
      <c r="A34" s="20"/>
      <c r="B34" s="17"/>
      <c r="C34" s="17"/>
      <c r="D34" s="17"/>
      <c r="E34" s="18"/>
      <c r="F34" s="17"/>
      <c r="G34" s="19"/>
    </row>
    <row r="35" spans="1:7" s="2" customFormat="1" ht="12.75" customHeight="1" thickBot="1">
      <c r="A35" s="21" t="s">
        <v>17</v>
      </c>
      <c r="B35" s="57"/>
      <c r="C35" s="57"/>
      <c r="D35" s="4" t="s">
        <v>20</v>
      </c>
      <c r="E35" s="18"/>
      <c r="F35" s="17"/>
      <c r="G35" s="19"/>
    </row>
    <row r="36" spans="1:7" s="2" customFormat="1" ht="13.5" thickBot="1">
      <c r="A36" s="22">
        <f>A30</f>
        <v>622.5</v>
      </c>
      <c r="B36" s="58"/>
      <c r="C36" s="58"/>
      <c r="D36" s="5">
        <f>A36*B36</f>
        <v>0</v>
      </c>
      <c r="E36" s="18" t="s">
        <v>21</v>
      </c>
      <c r="F36" s="17"/>
      <c r="G36" s="6" t="s">
        <v>89</v>
      </c>
    </row>
    <row r="37" spans="1:7" s="2" customFormat="1" ht="13.5" thickBot="1">
      <c r="A37" s="34"/>
      <c r="B37" s="35"/>
      <c r="C37" s="35"/>
      <c r="D37" s="36"/>
      <c r="E37" s="37"/>
      <c r="F37" s="38"/>
      <c r="G37" s="39"/>
    </row>
    <row r="38" spans="1:7" s="2" customFormat="1" ht="22.5" customHeight="1">
      <c r="A38" s="53" t="s">
        <v>28</v>
      </c>
      <c r="B38" s="54"/>
      <c r="C38" s="54"/>
      <c r="D38" s="54"/>
      <c r="E38" s="54"/>
      <c r="F38" s="54"/>
      <c r="G38" s="33"/>
    </row>
    <row r="39" spans="1:7" s="2" customFormat="1" ht="13.5" thickBot="1">
      <c r="A39" s="20"/>
      <c r="B39" s="7"/>
      <c r="C39" s="17"/>
      <c r="D39" s="17"/>
      <c r="E39" s="24"/>
      <c r="F39" s="17"/>
      <c r="G39" s="19"/>
    </row>
    <row r="40" spans="1:7" s="2" customFormat="1" ht="13.5" thickBot="1">
      <c r="A40" s="25" t="s">
        <v>63</v>
      </c>
      <c r="B40" s="17"/>
      <c r="C40" s="26">
        <f>24</f>
        <v>24</v>
      </c>
      <c r="D40" s="27" t="s">
        <v>12</v>
      </c>
      <c r="E40" s="8" t="s">
        <v>4</v>
      </c>
      <c r="F40" s="17"/>
      <c r="G40" s="6" t="s">
        <v>64</v>
      </c>
    </row>
    <row r="41" spans="1:7" s="2" customFormat="1" ht="12.75">
      <c r="A41" s="25"/>
      <c r="B41" s="17"/>
      <c r="C41" s="26"/>
      <c r="D41" s="27"/>
      <c r="E41" s="8"/>
      <c r="F41" s="17"/>
      <c r="G41" s="23"/>
    </row>
    <row r="42" spans="1:7" s="2" customFormat="1" ht="23.25" customHeight="1">
      <c r="A42" s="75"/>
      <c r="B42" s="52"/>
      <c r="C42" s="52"/>
      <c r="D42" s="52"/>
      <c r="E42" s="52"/>
      <c r="F42" s="52"/>
      <c r="G42" s="19"/>
    </row>
    <row r="43" spans="1:7" s="2" customFormat="1" ht="13.5" thickBot="1">
      <c r="A43" s="40"/>
      <c r="B43" s="41"/>
      <c r="C43" s="38"/>
      <c r="D43" s="38"/>
      <c r="E43" s="10"/>
      <c r="F43" s="38"/>
      <c r="G43" s="42"/>
    </row>
    <row r="44" spans="1:7" s="2" customFormat="1" ht="28.5" customHeight="1">
      <c r="A44" s="53" t="s">
        <v>30</v>
      </c>
      <c r="B44" s="54"/>
      <c r="C44" s="54"/>
      <c r="D44" s="54"/>
      <c r="E44" s="54"/>
      <c r="F44" s="54"/>
      <c r="G44" s="33"/>
    </row>
    <row r="45" spans="1:7" s="2" customFormat="1" ht="13.5" thickBot="1">
      <c r="A45" s="20"/>
      <c r="B45" s="17"/>
      <c r="C45" s="17"/>
      <c r="D45" s="17"/>
      <c r="E45" s="24"/>
      <c r="F45" s="27"/>
      <c r="G45" s="19"/>
    </row>
    <row r="46" spans="1:7" s="2" customFormat="1" ht="26.25" customHeight="1" thickBot="1">
      <c r="A46" s="67" t="s">
        <v>31</v>
      </c>
      <c r="B46" s="68"/>
      <c r="C46" s="68"/>
      <c r="D46" s="68"/>
      <c r="E46" s="24"/>
      <c r="F46" s="27"/>
      <c r="G46" s="6" t="s">
        <v>32</v>
      </c>
    </row>
    <row r="47" spans="1:7" s="2" customFormat="1" ht="13.5" thickBot="1">
      <c r="A47" s="40"/>
      <c r="B47" s="38"/>
      <c r="C47" s="38"/>
      <c r="D47" s="38"/>
      <c r="E47" s="10"/>
      <c r="F47" s="43"/>
      <c r="G47" s="42"/>
    </row>
    <row r="48" spans="1:7" s="2" customFormat="1" ht="28.5" customHeight="1">
      <c r="A48" s="53" t="s">
        <v>29</v>
      </c>
      <c r="B48" s="54"/>
      <c r="C48" s="54"/>
      <c r="D48" s="54"/>
      <c r="E48" s="54"/>
      <c r="F48" s="54"/>
      <c r="G48" s="33"/>
    </row>
    <row r="49" spans="1:7" s="2" customFormat="1" ht="13.5" thickBot="1">
      <c r="A49" s="20"/>
      <c r="B49" s="17"/>
      <c r="C49" s="17"/>
      <c r="D49" s="17"/>
      <c r="E49" s="24"/>
      <c r="F49" s="27"/>
      <c r="G49" s="19"/>
    </row>
    <row r="50" spans="1:7" s="2" customFormat="1" ht="26.25" customHeight="1" thickBot="1">
      <c r="A50" s="67" t="s">
        <v>101</v>
      </c>
      <c r="B50" s="68"/>
      <c r="C50" s="68"/>
      <c r="D50" s="68"/>
      <c r="E50" s="24"/>
      <c r="F50" s="27"/>
      <c r="G50" s="6" t="s">
        <v>99</v>
      </c>
    </row>
    <row r="51" spans="1:7" s="2" customFormat="1" ht="13.5" thickBot="1">
      <c r="A51" s="40"/>
      <c r="B51" s="38"/>
      <c r="C51" s="38"/>
      <c r="D51" s="38"/>
      <c r="E51" s="10"/>
      <c r="F51" s="43"/>
      <c r="G51" s="42"/>
    </row>
    <row r="52" spans="1:7" s="2" customFormat="1" ht="27.75" customHeight="1">
      <c r="A52" s="53" t="s">
        <v>33</v>
      </c>
      <c r="B52" s="54"/>
      <c r="C52" s="54"/>
      <c r="D52" s="54"/>
      <c r="E52" s="54"/>
      <c r="F52" s="54"/>
      <c r="G52" s="33"/>
    </row>
    <row r="53" spans="1:7" s="2" customFormat="1" ht="11.25" customHeight="1" thickBot="1">
      <c r="A53" s="20"/>
      <c r="B53" s="17"/>
      <c r="C53" s="17"/>
      <c r="D53" s="17"/>
      <c r="E53" s="24"/>
      <c r="F53" s="27"/>
      <c r="G53" s="19"/>
    </row>
    <row r="54" spans="1:7" s="2" customFormat="1" ht="25.5" customHeight="1" thickBot="1">
      <c r="A54" s="67" t="s">
        <v>102</v>
      </c>
      <c r="B54" s="68"/>
      <c r="C54" s="68"/>
      <c r="D54" s="68"/>
      <c r="E54" s="68"/>
      <c r="F54" s="27"/>
      <c r="G54" s="6" t="s">
        <v>100</v>
      </c>
    </row>
    <row r="55" spans="1:7" s="2" customFormat="1" ht="13.5" thickBot="1">
      <c r="A55" s="40"/>
      <c r="B55" s="38"/>
      <c r="C55" s="38"/>
      <c r="D55" s="38"/>
      <c r="E55" s="10"/>
      <c r="F55" s="43"/>
      <c r="G55" s="42"/>
    </row>
    <row r="56" spans="1:7" s="2" customFormat="1" ht="12.75">
      <c r="A56" s="72" t="s">
        <v>34</v>
      </c>
      <c r="B56" s="73"/>
      <c r="C56" s="73"/>
      <c r="D56" s="73"/>
      <c r="E56" s="73"/>
      <c r="F56" s="73"/>
      <c r="G56" s="74"/>
    </row>
    <row r="57" spans="1:7" s="2" customFormat="1" ht="1.5" customHeight="1">
      <c r="A57" s="75"/>
      <c r="B57" s="76"/>
      <c r="C57" s="76"/>
      <c r="D57" s="76"/>
      <c r="E57" s="76"/>
      <c r="F57" s="76"/>
      <c r="G57" s="77"/>
    </row>
    <row r="58" spans="1:7" s="2" customFormat="1" ht="13.5" thickBot="1">
      <c r="A58" s="20"/>
      <c r="B58" s="17"/>
      <c r="C58" s="17"/>
      <c r="D58" s="17"/>
      <c r="E58" s="24"/>
      <c r="F58" s="27"/>
      <c r="G58" s="19"/>
    </row>
    <row r="59" spans="1:7" s="2" customFormat="1" ht="13.5" thickBot="1">
      <c r="A59" s="29" t="s">
        <v>35</v>
      </c>
      <c r="B59" s="17"/>
      <c r="C59" s="17"/>
      <c r="D59" s="24">
        <f>A12</f>
        <v>622.5</v>
      </c>
      <c r="E59" s="27" t="s">
        <v>1</v>
      </c>
      <c r="F59" s="27"/>
      <c r="G59" s="6" t="s">
        <v>68</v>
      </c>
    </row>
    <row r="60" spans="1:7" s="2" customFormat="1" ht="13.5" thickBot="1">
      <c r="A60" s="63" t="s">
        <v>67</v>
      </c>
      <c r="B60" s="64"/>
      <c r="C60" s="64"/>
      <c r="D60" s="10">
        <f>24*2.5</f>
        <v>60</v>
      </c>
      <c r="E60" s="18" t="s">
        <v>5</v>
      </c>
      <c r="F60" s="27"/>
      <c r="G60" s="19"/>
    </row>
    <row r="61" spans="1:7" s="2" customFormat="1" ht="12.75">
      <c r="A61" s="65"/>
      <c r="B61" s="64"/>
      <c r="C61" s="64"/>
      <c r="D61" s="8">
        <f>SUM(D59:D60)</f>
        <v>682.5</v>
      </c>
      <c r="E61" s="8" t="s">
        <v>1</v>
      </c>
      <c r="F61" s="27"/>
      <c r="G61" s="19"/>
    </row>
    <row r="62" spans="1:7" s="2" customFormat="1" ht="13.5" thickBot="1">
      <c r="A62" s="40" t="s">
        <v>13</v>
      </c>
      <c r="B62" s="44"/>
      <c r="C62" s="38"/>
      <c r="D62" s="37">
        <f>700-D61</f>
        <v>17.5</v>
      </c>
      <c r="E62" s="10" t="s">
        <v>1</v>
      </c>
      <c r="F62" s="43"/>
      <c r="G62" s="42"/>
    </row>
    <row r="63" spans="1:7" s="2" customFormat="1" ht="29.25" customHeight="1">
      <c r="A63" s="53" t="s">
        <v>36</v>
      </c>
      <c r="B63" s="54"/>
      <c r="C63" s="54"/>
      <c r="D63" s="54"/>
      <c r="E63" s="54"/>
      <c r="F63" s="45"/>
      <c r="G63" s="33"/>
    </row>
    <row r="64" spans="1:7" s="2" customFormat="1" ht="13.5" thickBot="1">
      <c r="A64" s="20"/>
      <c r="B64" s="17"/>
      <c r="C64" s="17"/>
      <c r="D64" s="17"/>
      <c r="E64" s="24"/>
      <c r="F64" s="27"/>
      <c r="G64" s="19"/>
    </row>
    <row r="65" spans="1:7" s="2" customFormat="1" ht="21.75" customHeight="1" thickBot="1">
      <c r="A65" s="59" t="s">
        <v>14</v>
      </c>
      <c r="B65" s="60"/>
      <c r="C65" s="60"/>
      <c r="D65" s="60"/>
      <c r="E65" s="60"/>
      <c r="F65" s="43"/>
      <c r="G65" s="6" t="s">
        <v>37</v>
      </c>
    </row>
    <row r="66" spans="1:7" s="2" customFormat="1" ht="13.5" thickBot="1">
      <c r="A66" s="20"/>
      <c r="B66" s="17"/>
      <c r="C66" s="17"/>
      <c r="D66" s="17"/>
      <c r="E66" s="24"/>
      <c r="F66" s="27"/>
      <c r="G66" s="19"/>
    </row>
    <row r="67" spans="1:7" s="2" customFormat="1" ht="19.5" customHeight="1">
      <c r="A67" s="53" t="s">
        <v>38</v>
      </c>
      <c r="B67" s="54"/>
      <c r="C67" s="54"/>
      <c r="D67" s="54"/>
      <c r="E67" s="54"/>
      <c r="F67" s="45"/>
      <c r="G67" s="33"/>
    </row>
    <row r="68" spans="1:7" s="2" customFormat="1" ht="13.5" thickBot="1">
      <c r="A68" s="31"/>
      <c r="B68" s="17"/>
      <c r="C68" s="17"/>
      <c r="D68" s="17"/>
      <c r="E68" s="24"/>
      <c r="F68" s="27"/>
      <c r="G68" s="19"/>
    </row>
    <row r="69" spans="1:7" s="2" customFormat="1" ht="42" customHeight="1" thickBot="1">
      <c r="A69" s="61" t="s">
        <v>69</v>
      </c>
      <c r="B69" s="62"/>
      <c r="C69" s="62"/>
      <c r="D69" s="62"/>
      <c r="E69" s="62"/>
      <c r="F69" s="43"/>
      <c r="G69" s="6" t="s">
        <v>70</v>
      </c>
    </row>
    <row r="70" spans="1:7" s="2" customFormat="1" ht="13.5" thickBot="1">
      <c r="A70" s="31"/>
      <c r="B70" s="17"/>
      <c r="C70" s="17"/>
      <c r="D70" s="17"/>
      <c r="E70" s="24"/>
      <c r="F70" s="27"/>
      <c r="G70" s="19"/>
    </row>
    <row r="71" spans="1:7" s="2" customFormat="1" ht="32.25" customHeight="1" thickBot="1">
      <c r="A71" s="53" t="s">
        <v>39</v>
      </c>
      <c r="B71" s="54"/>
      <c r="C71" s="54"/>
      <c r="D71" s="54"/>
      <c r="E71" s="54"/>
      <c r="F71" s="54"/>
      <c r="G71" s="6" t="s">
        <v>72</v>
      </c>
    </row>
    <row r="72" spans="1:7" s="2" customFormat="1" ht="40.5" customHeight="1" thickBot="1">
      <c r="A72" s="61" t="s">
        <v>71</v>
      </c>
      <c r="B72" s="62"/>
      <c r="C72" s="62"/>
      <c r="D72" s="62"/>
      <c r="E72" s="62"/>
      <c r="F72" s="38"/>
      <c r="G72" s="42"/>
    </row>
    <row r="73" spans="1:7" s="2" customFormat="1" ht="32.25" customHeight="1" thickBot="1">
      <c r="A73" s="53" t="s">
        <v>40</v>
      </c>
      <c r="B73" s="54"/>
      <c r="C73" s="54"/>
      <c r="D73" s="54"/>
      <c r="E73" s="54"/>
      <c r="F73" s="54"/>
      <c r="G73" s="6" t="s">
        <v>74</v>
      </c>
    </row>
    <row r="74" spans="1:7" s="2" customFormat="1" ht="40.5" customHeight="1" thickBot="1">
      <c r="A74" s="61" t="s">
        <v>73</v>
      </c>
      <c r="B74" s="62"/>
      <c r="C74" s="62"/>
      <c r="D74" s="62"/>
      <c r="E74" s="62"/>
      <c r="F74" s="38"/>
      <c r="G74" s="42"/>
    </row>
    <row r="75" spans="1:7" s="2" customFormat="1" ht="28.5" customHeight="1">
      <c r="A75" s="16" t="s">
        <v>2</v>
      </c>
      <c r="B75" s="17"/>
      <c r="C75" s="17"/>
      <c r="D75" s="17"/>
      <c r="E75" s="18"/>
      <c r="F75" s="17"/>
      <c r="G75" s="19"/>
    </row>
    <row r="76" spans="1:7" s="2" customFormat="1" ht="15.75" thickBot="1">
      <c r="A76" s="16"/>
      <c r="B76" s="17"/>
      <c r="C76" s="17"/>
      <c r="D76" s="17"/>
      <c r="E76" s="18"/>
      <c r="F76" s="27"/>
      <c r="G76" s="19"/>
    </row>
    <row r="77" spans="1:7" s="2" customFormat="1" ht="21" customHeight="1" thickBot="1">
      <c r="A77" s="53" t="s">
        <v>75</v>
      </c>
      <c r="B77" s="54"/>
      <c r="C77" s="54"/>
      <c r="D77" s="54"/>
      <c r="E77" s="54"/>
      <c r="F77" s="46"/>
      <c r="G77" s="6" t="s">
        <v>77</v>
      </c>
    </row>
    <row r="78" spans="1:7" s="2" customFormat="1" ht="12.75">
      <c r="A78" s="20"/>
      <c r="B78" s="17"/>
      <c r="C78" s="17"/>
      <c r="D78" s="17"/>
      <c r="E78" s="18"/>
      <c r="F78" s="17"/>
      <c r="G78" s="19"/>
    </row>
    <row r="79" spans="1:7" s="2" customFormat="1" ht="32.25" customHeight="1" thickBot="1">
      <c r="A79" s="59" t="s">
        <v>76</v>
      </c>
      <c r="B79" s="60"/>
      <c r="C79" s="60"/>
      <c r="D79" s="60"/>
      <c r="E79" s="60"/>
      <c r="F79" s="60"/>
      <c r="G79" s="42"/>
    </row>
    <row r="80" spans="1:7" s="2" customFormat="1" ht="13.5" thickBot="1">
      <c r="A80" s="20"/>
      <c r="B80" s="17"/>
      <c r="C80" s="17"/>
      <c r="D80" s="17"/>
      <c r="E80" s="18"/>
      <c r="F80" s="17"/>
      <c r="G80" s="19"/>
    </row>
    <row r="81" spans="1:7" s="2" customFormat="1" ht="22.5" customHeight="1" thickBot="1">
      <c r="A81" s="53" t="s">
        <v>41</v>
      </c>
      <c r="B81" s="54"/>
      <c r="C81" s="54"/>
      <c r="D81" s="54"/>
      <c r="E81" s="54"/>
      <c r="F81" s="46"/>
      <c r="G81" s="6" t="s">
        <v>80</v>
      </c>
    </row>
    <row r="82" spans="1:7" s="2" customFormat="1" ht="12.75">
      <c r="A82" s="20"/>
      <c r="B82" s="17"/>
      <c r="C82" s="17"/>
      <c r="D82" s="17"/>
      <c r="E82" s="18"/>
      <c r="F82" s="17"/>
      <c r="G82" s="19"/>
    </row>
    <row r="83" spans="1:7" s="2" customFormat="1" ht="12.75">
      <c r="A83" s="29" t="s">
        <v>42</v>
      </c>
      <c r="B83" s="17"/>
      <c r="C83" s="17"/>
      <c r="D83" s="24">
        <f>D59</f>
        <v>622.5</v>
      </c>
      <c r="E83" s="27" t="s">
        <v>1</v>
      </c>
      <c r="F83" s="27"/>
      <c r="G83" s="19"/>
    </row>
    <row r="84" spans="1:7" s="2" customFormat="1" ht="13.5" thickBot="1">
      <c r="A84" s="63" t="s">
        <v>79</v>
      </c>
      <c r="B84" s="64"/>
      <c r="C84" s="64"/>
      <c r="D84" s="10">
        <f>24*4.2</f>
        <v>100.80000000000001</v>
      </c>
      <c r="E84" s="18" t="s">
        <v>5</v>
      </c>
      <c r="F84" s="27"/>
      <c r="G84" s="19"/>
    </row>
    <row r="85" spans="1:7" s="2" customFormat="1" ht="12.75">
      <c r="A85" s="65"/>
      <c r="B85" s="64"/>
      <c r="C85" s="64"/>
      <c r="D85" s="8">
        <f>SUM(D83:D84)</f>
        <v>723.3</v>
      </c>
      <c r="E85" s="8" t="s">
        <v>1</v>
      </c>
      <c r="F85" s="27"/>
      <c r="G85" s="19"/>
    </row>
    <row r="86" spans="1:7" s="2" customFormat="1" ht="12.75">
      <c r="A86" s="20" t="s">
        <v>13</v>
      </c>
      <c r="B86" s="30"/>
      <c r="C86" s="17"/>
      <c r="D86" s="18">
        <f>750-D85</f>
        <v>26.700000000000045</v>
      </c>
      <c r="E86" s="24" t="s">
        <v>1</v>
      </c>
      <c r="F86" s="27"/>
      <c r="G86" s="19"/>
    </row>
    <row r="87" spans="1:7" s="2" customFormat="1" ht="13.5" thickBot="1">
      <c r="A87" s="40"/>
      <c r="B87" s="38"/>
      <c r="C87" s="38"/>
      <c r="D87" s="38"/>
      <c r="E87" s="37"/>
      <c r="F87" s="38"/>
      <c r="G87" s="42"/>
    </row>
    <row r="88" spans="1:7" s="2" customFormat="1" ht="13.5" thickBot="1">
      <c r="A88" s="20"/>
      <c r="B88" s="17"/>
      <c r="C88" s="17"/>
      <c r="D88" s="17"/>
      <c r="E88" s="18"/>
      <c r="F88" s="17"/>
      <c r="G88" s="19"/>
    </row>
    <row r="89" spans="1:7" s="2" customFormat="1" ht="25.5" customHeight="1" thickBot="1">
      <c r="A89" s="53" t="s">
        <v>43</v>
      </c>
      <c r="B89" s="54"/>
      <c r="C89" s="54"/>
      <c r="D89" s="54"/>
      <c r="E89" s="54"/>
      <c r="F89" s="46"/>
      <c r="G89" s="6" t="s">
        <v>91</v>
      </c>
    </row>
    <row r="90" spans="1:7" s="2" customFormat="1" ht="12.75">
      <c r="A90" s="20"/>
      <c r="B90" s="17"/>
      <c r="C90" s="17"/>
      <c r="D90" s="17"/>
      <c r="E90" s="18"/>
      <c r="F90" s="17"/>
      <c r="G90" s="19"/>
    </row>
    <row r="91" spans="1:7" s="2" customFormat="1" ht="12.75">
      <c r="A91" s="29" t="s">
        <v>42</v>
      </c>
      <c r="B91" s="17"/>
      <c r="C91" s="17"/>
      <c r="D91" s="24">
        <f>D83</f>
        <v>622.5</v>
      </c>
      <c r="E91" s="27" t="s">
        <v>1</v>
      </c>
      <c r="F91" s="17"/>
      <c r="G91" s="19"/>
    </row>
    <row r="92" spans="1:7" s="2" customFormat="1" ht="13.5" customHeight="1" thickBot="1">
      <c r="A92" s="63" t="s">
        <v>78</v>
      </c>
      <c r="B92" s="66"/>
      <c r="C92" s="66"/>
      <c r="D92" s="10">
        <f>24*2.7</f>
        <v>64.80000000000001</v>
      </c>
      <c r="E92" s="18" t="s">
        <v>5</v>
      </c>
      <c r="F92" s="17"/>
      <c r="G92" s="19"/>
    </row>
    <row r="93" spans="1:11" s="2" customFormat="1" ht="13.5" thickBot="1">
      <c r="A93" s="63"/>
      <c r="B93" s="66"/>
      <c r="C93" s="66"/>
      <c r="D93" s="8">
        <f>SUM(D91:D92)</f>
        <v>687.3</v>
      </c>
      <c r="E93" s="8" t="s">
        <v>1</v>
      </c>
      <c r="F93" s="17"/>
      <c r="G93" s="19"/>
      <c r="K93" s="6"/>
    </row>
    <row r="94" spans="1:7" s="2" customFormat="1" ht="13.5" thickBot="1">
      <c r="A94" s="40" t="s">
        <v>13</v>
      </c>
      <c r="B94" s="44"/>
      <c r="C94" s="38"/>
      <c r="D94" s="37">
        <f>700-D93</f>
        <v>12.700000000000045</v>
      </c>
      <c r="E94" s="10" t="s">
        <v>1</v>
      </c>
      <c r="F94" s="38"/>
      <c r="G94" s="42"/>
    </row>
    <row r="95" spans="1:7" s="2" customFormat="1" ht="12.75">
      <c r="A95" s="20"/>
      <c r="B95" s="17"/>
      <c r="C95" s="18"/>
      <c r="D95" s="17"/>
      <c r="E95" s="18"/>
      <c r="F95" s="17"/>
      <c r="G95" s="19"/>
    </row>
    <row r="96" spans="1:7" s="2" customFormat="1" ht="13.5" thickBot="1">
      <c r="A96" s="20"/>
      <c r="B96" s="17"/>
      <c r="C96" s="17" t="s">
        <v>4</v>
      </c>
      <c r="D96" s="17"/>
      <c r="E96" s="18"/>
      <c r="F96" s="17"/>
      <c r="G96" s="19"/>
    </row>
    <row r="97" spans="1:7" s="2" customFormat="1" ht="27.75" customHeight="1" thickBot="1">
      <c r="A97" s="53" t="s">
        <v>46</v>
      </c>
      <c r="B97" s="54"/>
      <c r="C97" s="54"/>
      <c r="D97" s="54"/>
      <c r="E97" s="54"/>
      <c r="F97" s="46"/>
      <c r="G97" s="6" t="s">
        <v>15</v>
      </c>
    </row>
    <row r="98" spans="1:7" s="2" customFormat="1" ht="12.75">
      <c r="A98" s="20"/>
      <c r="B98" s="17"/>
      <c r="C98" s="17"/>
      <c r="D98" s="17"/>
      <c r="E98" s="18"/>
      <c r="F98" s="17"/>
      <c r="G98" s="19"/>
    </row>
    <row r="99" spans="1:7" s="2" customFormat="1" ht="13.5" thickBot="1">
      <c r="A99" s="40" t="s">
        <v>81</v>
      </c>
      <c r="B99" s="38"/>
      <c r="C99" s="38"/>
      <c r="D99" s="38"/>
      <c r="E99" s="37"/>
      <c r="F99" s="38"/>
      <c r="G99" s="42"/>
    </row>
    <row r="100" spans="1:7" s="2" customFormat="1" ht="13.5" thickBot="1">
      <c r="A100" s="20"/>
      <c r="B100" s="17"/>
      <c r="C100" s="17"/>
      <c r="D100" s="17"/>
      <c r="E100" s="18"/>
      <c r="F100" s="17"/>
      <c r="G100" s="19"/>
    </row>
    <row r="101" spans="1:7" s="2" customFormat="1" ht="23.25" customHeight="1" thickBot="1">
      <c r="A101" s="53" t="s">
        <v>47</v>
      </c>
      <c r="B101" s="54"/>
      <c r="C101" s="54"/>
      <c r="D101" s="54"/>
      <c r="E101" s="54"/>
      <c r="F101" s="46"/>
      <c r="G101" s="6" t="s">
        <v>45</v>
      </c>
    </row>
    <row r="102" spans="1:7" s="2" customFormat="1" ht="11.25" customHeight="1">
      <c r="A102" s="20"/>
      <c r="B102" s="17"/>
      <c r="C102" s="17"/>
      <c r="D102" s="17"/>
      <c r="E102" s="18"/>
      <c r="F102" s="17"/>
      <c r="G102" s="19"/>
    </row>
    <row r="103" spans="1:7" s="2" customFormat="1" ht="13.5" thickBot="1">
      <c r="A103" s="40" t="s">
        <v>44</v>
      </c>
      <c r="B103" s="38"/>
      <c r="C103" s="38"/>
      <c r="D103" s="38"/>
      <c r="E103" s="37"/>
      <c r="F103" s="38"/>
      <c r="G103" s="42"/>
    </row>
    <row r="104" spans="1:7" s="2" customFormat="1" ht="13.5" thickBot="1">
      <c r="A104" s="20"/>
      <c r="B104" s="17"/>
      <c r="C104" s="17"/>
      <c r="D104" s="17"/>
      <c r="E104" s="18"/>
      <c r="F104" s="17"/>
      <c r="G104" s="19"/>
    </row>
    <row r="105" spans="1:7" s="2" customFormat="1" ht="26.25" customHeight="1" thickBot="1">
      <c r="A105" s="53" t="s">
        <v>48</v>
      </c>
      <c r="B105" s="54"/>
      <c r="C105" s="54"/>
      <c r="D105" s="54"/>
      <c r="E105" s="54"/>
      <c r="F105" s="46"/>
      <c r="G105" s="6" t="s">
        <v>49</v>
      </c>
    </row>
    <row r="106" spans="1:7" s="2" customFormat="1" ht="12.75" customHeight="1">
      <c r="A106" s="20"/>
      <c r="B106" s="17"/>
      <c r="C106" s="17"/>
      <c r="D106" s="17"/>
      <c r="E106" s="18"/>
      <c r="F106" s="17"/>
      <c r="G106" s="19"/>
    </row>
    <row r="107" spans="1:7" s="2" customFormat="1" ht="14.25" customHeight="1" thickBot="1">
      <c r="A107" s="40" t="s">
        <v>44</v>
      </c>
      <c r="B107" s="38"/>
      <c r="C107" s="38"/>
      <c r="D107" s="38"/>
      <c r="E107" s="37"/>
      <c r="F107" s="38"/>
      <c r="G107" s="42"/>
    </row>
    <row r="108" spans="1:7" s="2" customFormat="1" ht="26.25" customHeight="1" thickBot="1">
      <c r="A108" s="53" t="s">
        <v>50</v>
      </c>
      <c r="B108" s="54"/>
      <c r="C108" s="54"/>
      <c r="D108" s="54"/>
      <c r="E108" s="54"/>
      <c r="F108" s="46"/>
      <c r="G108" s="6" t="s">
        <v>83</v>
      </c>
    </row>
    <row r="109" spans="1:7" s="2" customFormat="1" ht="12.75" customHeight="1">
      <c r="A109" s="20"/>
      <c r="B109" s="17"/>
      <c r="C109" s="17"/>
      <c r="D109" s="17"/>
      <c r="E109" s="18"/>
      <c r="F109" s="17"/>
      <c r="G109" s="19"/>
    </row>
    <row r="110" spans="1:7" s="2" customFormat="1" ht="14.25" customHeight="1" thickBot="1">
      <c r="A110" s="59" t="s">
        <v>82</v>
      </c>
      <c r="B110" s="60"/>
      <c r="C110" s="60"/>
      <c r="D110" s="60"/>
      <c r="E110" s="37"/>
      <c r="F110" s="38"/>
      <c r="G110" s="42"/>
    </row>
    <row r="111" spans="1:7" s="2" customFormat="1" ht="51.75" customHeight="1" thickBot="1">
      <c r="A111" s="53" t="s">
        <v>51</v>
      </c>
      <c r="B111" s="54"/>
      <c r="C111" s="54"/>
      <c r="D111" s="54"/>
      <c r="E111" s="54"/>
      <c r="F111" s="46"/>
      <c r="G111" s="33"/>
    </row>
    <row r="112" spans="1:7" s="2" customFormat="1" ht="22.5" customHeight="1" thickBot="1">
      <c r="A112" s="20" t="s">
        <v>82</v>
      </c>
      <c r="B112" s="17"/>
      <c r="C112" s="17"/>
      <c r="D112" s="17"/>
      <c r="E112" s="18"/>
      <c r="F112" s="28"/>
      <c r="G112" s="6" t="s">
        <v>84</v>
      </c>
    </row>
    <row r="113" spans="2:7" s="2" customFormat="1" ht="12.75">
      <c r="B113" s="17"/>
      <c r="C113" s="17"/>
      <c r="D113" s="17"/>
      <c r="E113" s="18"/>
      <c r="F113" s="17"/>
      <c r="G113" s="19"/>
    </row>
    <row r="114" spans="1:7" s="2" customFormat="1" ht="13.5" thickBot="1">
      <c r="A114" s="40"/>
      <c r="B114" s="38"/>
      <c r="C114" s="38"/>
      <c r="D114" s="38"/>
      <c r="E114" s="37"/>
      <c r="F114" s="38"/>
      <c r="G114" s="42"/>
    </row>
    <row r="115" spans="1:7" s="2" customFormat="1" ht="51.75" customHeight="1" thickBot="1">
      <c r="A115" s="53" t="s">
        <v>85</v>
      </c>
      <c r="B115" s="54"/>
      <c r="C115" s="54"/>
      <c r="D115" s="54"/>
      <c r="E115" s="54"/>
      <c r="F115" s="46"/>
      <c r="G115" s="33"/>
    </row>
    <row r="116" spans="1:7" s="2" customFormat="1" ht="22.5" customHeight="1" thickBot="1">
      <c r="A116" s="20" t="s">
        <v>94</v>
      </c>
      <c r="B116" s="17"/>
      <c r="C116" s="17"/>
      <c r="D116" s="17"/>
      <c r="E116" s="18"/>
      <c r="F116" s="28"/>
      <c r="G116" s="6" t="s">
        <v>96</v>
      </c>
    </row>
    <row r="117" spans="1:7" s="2" customFormat="1" ht="13.5" thickBot="1">
      <c r="A117" s="40"/>
      <c r="B117" s="38"/>
      <c r="C117" s="38"/>
      <c r="D117" s="38"/>
      <c r="E117" s="37"/>
      <c r="F117" s="38"/>
      <c r="G117" s="42" t="s">
        <v>52</v>
      </c>
    </row>
    <row r="118" spans="1:7" s="2" customFormat="1" ht="51.75" customHeight="1" thickBot="1">
      <c r="A118" s="53" t="s">
        <v>53</v>
      </c>
      <c r="B118" s="54"/>
      <c r="C118" s="54"/>
      <c r="D118" s="54"/>
      <c r="E118" s="54"/>
      <c r="F118" s="46"/>
      <c r="G118" s="33"/>
    </row>
    <row r="119" spans="1:7" s="2" customFormat="1" ht="22.5" customHeight="1" thickBot="1">
      <c r="A119" s="20" t="s">
        <v>98</v>
      </c>
      <c r="B119" s="17"/>
      <c r="C119" s="17"/>
      <c r="D119" s="17"/>
      <c r="E119" s="18"/>
      <c r="F119" s="28"/>
      <c r="G119" s="6" t="s">
        <v>87</v>
      </c>
    </row>
    <row r="120" spans="1:7" s="2" customFormat="1" ht="13.5" thickBot="1">
      <c r="A120" s="40"/>
      <c r="B120" s="38"/>
      <c r="C120" s="38"/>
      <c r="D120" s="38"/>
      <c r="E120" s="37"/>
      <c r="F120" s="38"/>
      <c r="G120" s="42" t="s">
        <v>52</v>
      </c>
    </row>
    <row r="121" spans="1:7" s="2" customFormat="1" ht="51.75" customHeight="1" thickBot="1">
      <c r="A121" s="53" t="s">
        <v>54</v>
      </c>
      <c r="B121" s="54"/>
      <c r="C121" s="54"/>
      <c r="D121" s="54"/>
      <c r="E121" s="54"/>
      <c r="F121" s="46"/>
      <c r="G121" s="33"/>
    </row>
    <row r="122" spans="1:7" s="2" customFormat="1" ht="22.5" customHeight="1" thickBot="1">
      <c r="A122" s="20" t="s">
        <v>88</v>
      </c>
      <c r="B122" s="17"/>
      <c r="C122" s="17"/>
      <c r="D122" s="17"/>
      <c r="E122" s="18"/>
      <c r="F122" s="28"/>
      <c r="G122" s="6" t="s">
        <v>55</v>
      </c>
    </row>
    <row r="123" spans="1:7" s="2" customFormat="1" ht="13.5" thickBot="1">
      <c r="A123" s="40"/>
      <c r="B123" s="38"/>
      <c r="C123" s="38"/>
      <c r="D123" s="38"/>
      <c r="E123" s="37"/>
      <c r="F123" s="38"/>
      <c r="G123" s="42" t="s">
        <v>52</v>
      </c>
    </row>
    <row r="124" spans="1:7" s="2" customFormat="1" ht="13.5" thickBot="1">
      <c r="A124" s="47"/>
      <c r="B124" s="48"/>
      <c r="C124" s="48"/>
      <c r="D124" s="48"/>
      <c r="E124" s="49"/>
      <c r="F124" s="50"/>
      <c r="G124" s="33"/>
    </row>
    <row r="125" spans="1:7" s="2" customFormat="1" ht="51.75" customHeight="1" thickBot="1">
      <c r="A125" s="53" t="s">
        <v>97</v>
      </c>
      <c r="B125" s="54"/>
      <c r="C125" s="54"/>
      <c r="D125" s="54"/>
      <c r="E125" s="54"/>
      <c r="F125" s="46"/>
      <c r="G125" s="33"/>
    </row>
    <row r="126" spans="1:7" s="2" customFormat="1" ht="22.5" customHeight="1" thickBot="1">
      <c r="A126" s="20" t="s">
        <v>95</v>
      </c>
      <c r="B126" s="17"/>
      <c r="C126" s="17"/>
      <c r="D126" s="17"/>
      <c r="E126" s="18"/>
      <c r="F126" s="28"/>
      <c r="G126" s="6" t="s">
        <v>86</v>
      </c>
    </row>
    <row r="127" spans="1:7" s="2" customFormat="1" ht="13.5" thickBot="1">
      <c r="A127" s="40"/>
      <c r="B127" s="38"/>
      <c r="C127" s="38"/>
      <c r="D127" s="38"/>
      <c r="E127" s="37"/>
      <c r="F127" s="38"/>
      <c r="G127" s="42" t="s">
        <v>52</v>
      </c>
    </row>
    <row r="128" spans="1:7" s="2" customFormat="1" ht="51" customHeight="1" thickBot="1">
      <c r="A128" s="69" t="s">
        <v>58</v>
      </c>
      <c r="B128" s="70"/>
      <c r="C128" s="70"/>
      <c r="D128" s="70"/>
      <c r="E128" s="70"/>
      <c r="F128" s="32"/>
      <c r="G128" s="6" t="s">
        <v>57</v>
      </c>
    </row>
    <row r="129" spans="1:7" s="2" customFormat="1" ht="45" customHeight="1" thickBot="1">
      <c r="A129" s="69" t="s">
        <v>56</v>
      </c>
      <c r="B129" s="70"/>
      <c r="C129" s="70"/>
      <c r="D129" s="70"/>
      <c r="E129" s="70"/>
      <c r="F129" s="32"/>
      <c r="G129" s="6" t="s">
        <v>57</v>
      </c>
    </row>
    <row r="130" spans="1:7" s="2" customFormat="1" ht="29.25" customHeight="1" thickBot="1">
      <c r="A130" s="69" t="s">
        <v>59</v>
      </c>
      <c r="B130" s="70"/>
      <c r="C130" s="70"/>
      <c r="D130" s="70"/>
      <c r="E130" s="70"/>
      <c r="F130" s="32"/>
      <c r="G130" s="6" t="s">
        <v>57</v>
      </c>
    </row>
    <row r="131" spans="1:7" s="2" customFormat="1" ht="29.25" customHeight="1" thickBot="1">
      <c r="A131" s="69" t="s">
        <v>103</v>
      </c>
      <c r="B131" s="70"/>
      <c r="C131" s="70"/>
      <c r="D131" s="70"/>
      <c r="E131" s="70"/>
      <c r="F131" s="32"/>
      <c r="G131" s="6" t="s">
        <v>104</v>
      </c>
    </row>
    <row r="132" s="2" customFormat="1" ht="12.75">
      <c r="E132" s="3"/>
    </row>
    <row r="133" s="2" customFormat="1" ht="12.75">
      <c r="E133" s="3"/>
    </row>
    <row r="134" spans="5:7" s="2" customFormat="1" ht="12.75">
      <c r="E134" s="3"/>
      <c r="F134" s="11"/>
      <c r="G134" s="11"/>
    </row>
    <row r="135" spans="5:7" s="2" customFormat="1" ht="12.75">
      <c r="E135" s="3"/>
      <c r="F135" s="11"/>
      <c r="G135" s="11"/>
    </row>
    <row r="136" spans="1:5" s="2" customFormat="1" ht="12.75">
      <c r="A136" s="71" t="s">
        <v>90</v>
      </c>
      <c r="B136" s="71"/>
      <c r="C136" s="71"/>
      <c r="D136" s="11"/>
      <c r="E136" s="11"/>
    </row>
    <row r="137" spans="1:5" s="2" customFormat="1" ht="12.75">
      <c r="A137" s="71" t="s">
        <v>6</v>
      </c>
      <c r="B137" s="71"/>
      <c r="C137" s="71"/>
      <c r="D137" s="11"/>
      <c r="E137" s="11"/>
    </row>
    <row r="138" spans="1:7" s="2" customFormat="1" ht="12.75">
      <c r="A138" s="71" t="s">
        <v>16</v>
      </c>
      <c r="B138" s="71"/>
      <c r="C138" s="71"/>
      <c r="D138" s="11"/>
      <c r="E138" s="11"/>
      <c r="F138" s="11"/>
      <c r="G138" s="11"/>
    </row>
    <row r="139" spans="1:7" s="2" customFormat="1" ht="12.75">
      <c r="A139" s="9"/>
      <c r="B139" s="9"/>
      <c r="C139" s="12" t="s">
        <v>7</v>
      </c>
      <c r="D139" s="9"/>
      <c r="F139" s="11"/>
      <c r="G139" s="11"/>
    </row>
    <row r="140" spans="1:7" ht="12.75">
      <c r="A140" s="12"/>
      <c r="B140" s="9"/>
      <c r="C140" s="9"/>
      <c r="D140" s="9"/>
      <c r="E140" s="2"/>
      <c r="F140" s="11"/>
      <c r="G140" s="11"/>
    </row>
    <row r="141" spans="1:6" ht="12.75">
      <c r="A141" s="12"/>
      <c r="B141" s="9"/>
      <c r="C141" s="9"/>
      <c r="D141" s="9"/>
      <c r="E141" s="2"/>
      <c r="F141" s="13"/>
    </row>
    <row r="142" spans="1:6" ht="12.75">
      <c r="A142" s="71" t="s">
        <v>8</v>
      </c>
      <c r="B142" s="71"/>
      <c r="C142" s="71"/>
      <c r="D142" s="9"/>
      <c r="E142" s="11"/>
      <c r="F142" s="13"/>
    </row>
    <row r="143" spans="1:5" ht="12.75">
      <c r="A143" s="71" t="s">
        <v>9</v>
      </c>
      <c r="B143" s="71"/>
      <c r="C143" s="71"/>
      <c r="D143" s="2"/>
      <c r="E143" s="11"/>
    </row>
    <row r="144" spans="1:5" ht="12.75">
      <c r="A144" s="2"/>
      <c r="B144" s="2"/>
      <c r="C144" s="2"/>
      <c r="D144" s="2"/>
      <c r="E144" s="11"/>
    </row>
    <row r="145" ht="12.75">
      <c r="E145"/>
    </row>
    <row r="147" spans="1:4" ht="12.75">
      <c r="A147" s="14"/>
      <c r="B147" s="14"/>
      <c r="C147" s="15"/>
      <c r="D147" s="15"/>
    </row>
    <row r="148" spans="1:5" ht="12.75">
      <c r="A148" s="14"/>
      <c r="B148" s="14"/>
      <c r="C148" s="15"/>
      <c r="D148" s="15"/>
      <c r="E148" s="13"/>
    </row>
    <row r="149" spans="1:5" ht="12.75">
      <c r="A149" s="14"/>
      <c r="B149" s="14"/>
      <c r="C149" s="15"/>
      <c r="D149" s="15"/>
      <c r="E149" s="13"/>
    </row>
  </sheetData>
  <mergeCells count="60">
    <mergeCell ref="A125:E125"/>
    <mergeCell ref="A69:E69"/>
    <mergeCell ref="A1:G1"/>
    <mergeCell ref="A4:G4"/>
    <mergeCell ref="A8:F9"/>
    <mergeCell ref="B11:C11"/>
    <mergeCell ref="A65:E65"/>
    <mergeCell ref="A67:E67"/>
    <mergeCell ref="B12:C12"/>
    <mergeCell ref="A42:F42"/>
    <mergeCell ref="A38:F38"/>
    <mergeCell ref="A121:E121"/>
    <mergeCell ref="A128:E128"/>
    <mergeCell ref="A136:C136"/>
    <mergeCell ref="A56:G57"/>
    <mergeCell ref="A60:C61"/>
    <mergeCell ref="A63:E63"/>
    <mergeCell ref="A73:F73"/>
    <mergeCell ref="A74:E74"/>
    <mergeCell ref="A118:E118"/>
    <mergeCell ref="A129:E129"/>
    <mergeCell ref="A142:C142"/>
    <mergeCell ref="A143:C143"/>
    <mergeCell ref="A137:C137"/>
    <mergeCell ref="A138:C138"/>
    <mergeCell ref="A130:E130"/>
    <mergeCell ref="A131:E131"/>
    <mergeCell ref="A46:D46"/>
    <mergeCell ref="A52:F52"/>
    <mergeCell ref="A54:E54"/>
    <mergeCell ref="A48:F48"/>
    <mergeCell ref="A50:D50"/>
    <mergeCell ref="B30:C30"/>
    <mergeCell ref="A115:E115"/>
    <mergeCell ref="A72:E72"/>
    <mergeCell ref="A77:E77"/>
    <mergeCell ref="A79:F79"/>
    <mergeCell ref="A81:E81"/>
    <mergeCell ref="A84:C85"/>
    <mergeCell ref="A92:C93"/>
    <mergeCell ref="A97:E97"/>
    <mergeCell ref="A101:E101"/>
    <mergeCell ref="B23:C23"/>
    <mergeCell ref="B24:C24"/>
    <mergeCell ref="A26:F27"/>
    <mergeCell ref="B29:C29"/>
    <mergeCell ref="A14:F15"/>
    <mergeCell ref="B17:C17"/>
    <mergeCell ref="B18:C18"/>
    <mergeCell ref="A20:F21"/>
    <mergeCell ref="A32:F33"/>
    <mergeCell ref="B35:C35"/>
    <mergeCell ref="B36:C36"/>
    <mergeCell ref="A111:E111"/>
    <mergeCell ref="A105:E105"/>
    <mergeCell ref="A108:E108"/>
    <mergeCell ref="A110:D110"/>
    <mergeCell ref="A89:E89"/>
    <mergeCell ref="A71:F71"/>
    <mergeCell ref="A44:F44"/>
  </mergeCells>
  <printOptions/>
  <pageMargins left="0.2362204724409449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2011-12-21T07:53:23Z</cp:lastPrinted>
  <dcterms:created xsi:type="dcterms:W3CDTF">2011-05-24T07:42:27Z</dcterms:created>
  <dcterms:modified xsi:type="dcterms:W3CDTF">2013-01-25T18:05:26Z</dcterms:modified>
  <cp:category/>
  <cp:version/>
  <cp:contentType/>
  <cp:contentStatus/>
</cp:coreProperties>
</file>